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465"/>
  </bookViews>
  <sheets>
    <sheet name="1.cetvel-2018 YILI" sheetId="1" r:id="rId1"/>
  </sheets>
  <definedNames>
    <definedName name="_xlnm._FilterDatabase" localSheetId="0" hidden="1">'1.cetvel-2018 YILI'!$A$1:$O$38</definedName>
    <definedName name="_xlnm.Print_Area" localSheetId="0">'1.cetvel-2018 YILI'!$A$1:$O$136</definedName>
    <definedName name="Z_168862C0_F370_11D3_BF3B_00C0B4000154_.wvu.FilterData" localSheetId="0" hidden="1">'1.cetvel-2018 YILI'!$A$1:$O$123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4" i="1" l="1"/>
  <c r="O133" i="1"/>
  <c r="O132" i="1"/>
  <c r="O131" i="1"/>
  <c r="O130" i="1"/>
  <c r="O129" i="1"/>
  <c r="O128" i="1"/>
  <c r="O127" i="1"/>
  <c r="O126" i="1"/>
  <c r="O125" i="1"/>
  <c r="F124" i="1"/>
  <c r="F135" i="1" s="1"/>
  <c r="F136" i="1" s="1"/>
  <c r="E124" i="1"/>
  <c r="E135" i="1" s="1"/>
  <c r="E136" i="1" s="1"/>
  <c r="O123" i="1"/>
  <c r="O122" i="1"/>
  <c r="O121" i="1"/>
  <c r="O120" i="1"/>
  <c r="O119" i="1"/>
  <c r="O118" i="1"/>
  <c r="O124" i="1" s="1"/>
  <c r="O117" i="1"/>
  <c r="O116" i="1"/>
  <c r="F115" i="1"/>
  <c r="E115" i="1"/>
  <c r="O114" i="1"/>
  <c r="O113" i="1"/>
  <c r="O112" i="1"/>
  <c r="O111" i="1"/>
  <c r="O110" i="1"/>
  <c r="O109" i="1"/>
  <c r="O108" i="1"/>
  <c r="O107" i="1"/>
  <c r="O106" i="1"/>
  <c r="O105" i="1"/>
  <c r="O115" i="1" s="1"/>
  <c r="F98" i="1"/>
  <c r="F99" i="1" s="1"/>
  <c r="E98" i="1"/>
  <c r="E99" i="1" s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98" i="1" s="1"/>
  <c r="O99" i="1" s="1"/>
  <c r="F81" i="1"/>
  <c r="E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81" i="1" s="1"/>
  <c r="F42" i="1"/>
  <c r="F41" i="1"/>
  <c r="E41" i="1"/>
  <c r="E42" i="1" s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41" i="1" s="1"/>
  <c r="O42" i="1" s="1"/>
  <c r="O7" i="1"/>
  <c r="O6" i="1"/>
  <c r="O135" i="1" l="1"/>
  <c r="O136" i="1" s="1"/>
</calcChain>
</file>

<file path=xl/sharedStrings.xml><?xml version="1.0" encoding="utf-8"?>
<sst xmlns="http://schemas.openxmlformats.org/spreadsheetml/2006/main" count="329" uniqueCount="152">
  <si>
    <t>I SAYILI CETVEL</t>
  </si>
  <si>
    <t>(İş Güçlüğü, İş Riski, Temininde Güçlük ve Mali Sorumluluk Zamları)</t>
  </si>
  <si>
    <t>KURUM</t>
  </si>
  <si>
    <t>ORDU ÜNİVERSİTESİ</t>
  </si>
  <si>
    <t>Dolu Kadro Üzerinden</t>
  </si>
  <si>
    <t>Personel Adedi</t>
  </si>
  <si>
    <t>İş Güç Zammı</t>
  </si>
  <si>
    <t>İş Riski zam.</t>
  </si>
  <si>
    <t>Temininde Güçlük Zammı</t>
  </si>
  <si>
    <t>Mali Sor</t>
  </si>
  <si>
    <t>Aylık Mali Yük</t>
  </si>
  <si>
    <t>Ünite</t>
  </si>
  <si>
    <t>Kadro (Görev) Ünvanı</t>
  </si>
  <si>
    <t>Bölüm</t>
  </si>
  <si>
    <t>Sıra</t>
  </si>
  <si>
    <t>Ser.Kad.</t>
  </si>
  <si>
    <t>Dolu Kad</t>
  </si>
  <si>
    <t>Cetvel</t>
  </si>
  <si>
    <t>Not</t>
  </si>
  <si>
    <t>cetvel</t>
  </si>
  <si>
    <t>not</t>
  </si>
  <si>
    <t>önc.y.not</t>
  </si>
  <si>
    <t>Zam.</t>
  </si>
  <si>
    <t>(T.Puan*0,034424*Per.Ad)</t>
  </si>
  <si>
    <t>Merkez</t>
  </si>
  <si>
    <t>(A) GENEL İDARİ HİZMETLER BÖL.</t>
  </si>
  <si>
    <t>Daire Başkanı</t>
  </si>
  <si>
    <t>A</t>
  </si>
  <si>
    <t>Hukuk Müşaviri</t>
  </si>
  <si>
    <t>9-b</t>
  </si>
  <si>
    <t>İç Denetçi</t>
  </si>
  <si>
    <t>Not 2-b</t>
  </si>
  <si>
    <t>Avukat</t>
  </si>
  <si>
    <t>Savunma Uzmanı</t>
  </si>
  <si>
    <t>11-b</t>
  </si>
  <si>
    <t xml:space="preserve">Sivil Sav.Uzmanı  </t>
  </si>
  <si>
    <t>Üniv.Hast.Başmüdürü</t>
  </si>
  <si>
    <t>Bilgisayar İşletmeni</t>
  </si>
  <si>
    <t>16-e</t>
  </si>
  <si>
    <t>Veri Haz.Kont.İşl.(Özelleştirme) 3-12</t>
  </si>
  <si>
    <t>Genel Sekreter</t>
  </si>
  <si>
    <t>Fakülte Sekreteri</t>
  </si>
  <si>
    <t>Yüksekokul Sekreteri</t>
  </si>
  <si>
    <t>Enstitü Sekreteri</t>
  </si>
  <si>
    <t>Genel Sekreter Yrd.</t>
  </si>
  <si>
    <t>23-a</t>
  </si>
  <si>
    <t>Hast.Müdürü</t>
  </si>
  <si>
    <t>25-a</t>
  </si>
  <si>
    <t>Çiftlik Müdürü</t>
  </si>
  <si>
    <t>Şube Müdürü</t>
  </si>
  <si>
    <t>Mali Hizmetler Uzmanı</t>
  </si>
  <si>
    <t>26-a</t>
  </si>
  <si>
    <t>Araştırmacı (6360)</t>
  </si>
  <si>
    <t>Araştırmacı (Özelleştirme) 1-13</t>
  </si>
  <si>
    <t>26-b</t>
  </si>
  <si>
    <t>Mali Hizmetler Uzman Yardımcısı</t>
  </si>
  <si>
    <t>26-c</t>
  </si>
  <si>
    <t>Şef</t>
  </si>
  <si>
    <t>27-b</t>
  </si>
  <si>
    <t>Şef (Bilgisayar İşletmeni)</t>
  </si>
  <si>
    <t>Şef (Özelleştirme) 3-12</t>
  </si>
  <si>
    <t>Veznedar</t>
  </si>
  <si>
    <t>Sayman</t>
  </si>
  <si>
    <t>36-a</t>
  </si>
  <si>
    <t>Ayniyat Saymanı</t>
  </si>
  <si>
    <t>36-b</t>
  </si>
  <si>
    <t>Anbar Memuru</t>
  </si>
  <si>
    <t>Memur</t>
  </si>
  <si>
    <t>Kar.mad.4/B</t>
  </si>
  <si>
    <t>Memur (Ş)</t>
  </si>
  <si>
    <t>Sekreter</t>
  </si>
  <si>
    <t>İmam</t>
  </si>
  <si>
    <t>Gemi Adamı</t>
  </si>
  <si>
    <t>Şoför</t>
  </si>
  <si>
    <t>BÖLÜM TOPLAMI</t>
  </si>
  <si>
    <t>SAYFA TOPLAMI</t>
  </si>
  <si>
    <t>(0,034424*Taz.Or.Per.Ad)</t>
  </si>
  <si>
    <t>(B) TEKNİK HİZMETLER  BÖLÜMÜ</t>
  </si>
  <si>
    <t>Mühendis(Özelleştirme) 1-8 (5 yıla kadar)</t>
  </si>
  <si>
    <t>B</t>
  </si>
  <si>
    <t>2-a</t>
  </si>
  <si>
    <t>Mühendis(5 yıla kadar)</t>
  </si>
  <si>
    <t>Tekniker(5 yıldan fazla)(Mühendis)</t>
  </si>
  <si>
    <t>2-b</t>
  </si>
  <si>
    <t>Mühendis(5 yıldan fazla)</t>
  </si>
  <si>
    <t>Mimar(5 yıldan fazla)</t>
  </si>
  <si>
    <t>Teknisyen(5 yıldan fazla)(Mühendis )</t>
  </si>
  <si>
    <t>İstatistikçi (Ş)(5 yıla kadar)</t>
  </si>
  <si>
    <t>3-a</t>
  </si>
  <si>
    <t>Teknisyen(5 yıldan fazla) (Tek.Öğrt.)</t>
  </si>
  <si>
    <t>3-b</t>
  </si>
  <si>
    <t>Kütüphaneci(5 yıla kadar)</t>
  </si>
  <si>
    <t>4-a</t>
  </si>
  <si>
    <t>Kaptan (5 yıla kadar)</t>
  </si>
  <si>
    <t>Programcı(5 yıla kadar)</t>
  </si>
  <si>
    <t xml:space="preserve">Çözümleyici(5 yıla kadar) </t>
  </si>
  <si>
    <t>Programcı(5 yıldan fazla)</t>
  </si>
  <si>
    <t>4-b</t>
  </si>
  <si>
    <t>Teknisyen (5 yıldan fazla) (Sosyolog)</t>
  </si>
  <si>
    <t>Tekniker(Özelleştirme) 1-9 (5yıla kadar)</t>
  </si>
  <si>
    <t>5-a</t>
  </si>
  <si>
    <t>Tekniker(5 yıla kadar)</t>
  </si>
  <si>
    <t>Tekniker(5 yıldan fazla)</t>
  </si>
  <si>
    <t>5-b</t>
  </si>
  <si>
    <t>Teknisyen(MYO.5 yıldan fazla)</t>
  </si>
  <si>
    <t>Teknisyen(lis.den.5 yıla kadar)</t>
  </si>
  <si>
    <t>7-a</t>
  </si>
  <si>
    <t>Teknisyen(Özelleştirme) 3-12 (lis.den 5 yıla kadar)</t>
  </si>
  <si>
    <t>Teknisyen(lis.den.5 yıldan fazla)</t>
  </si>
  <si>
    <t>7-b</t>
  </si>
  <si>
    <t>(C) SAĞLIK HİZMETLERİ BÖLÜMÜ</t>
  </si>
  <si>
    <t>Uzman Tabip</t>
  </si>
  <si>
    <t>C</t>
  </si>
  <si>
    <t>1-d</t>
  </si>
  <si>
    <t>Tabip (Pratisyen)</t>
  </si>
  <si>
    <t>1-f</t>
  </si>
  <si>
    <t>Diş Tabibi</t>
  </si>
  <si>
    <t>1-h</t>
  </si>
  <si>
    <t>Biyolog(Diğer)</t>
  </si>
  <si>
    <t>3-a/2</t>
  </si>
  <si>
    <t>Psikolog(Diğer)</t>
  </si>
  <si>
    <t>Fizyoterapist(Diğer)</t>
  </si>
  <si>
    <t>Diyetisyen(Diğer)</t>
  </si>
  <si>
    <t>Hemşire(Yükok.)(Diğer)</t>
  </si>
  <si>
    <t>Sağlık Teknikeri(Yükok.)(Diğer)</t>
  </si>
  <si>
    <t>Sağlık Teknisyeni(Yükok.)(Diğer)</t>
  </si>
  <si>
    <t>Sağlık Teknisyeni(Mes.Lise)(Diğer)</t>
  </si>
  <si>
    <t>3-b/2</t>
  </si>
  <si>
    <t>Sağlık Memuru (Mes.Lise)(Diğer)</t>
  </si>
  <si>
    <t>Veteriner Hekim</t>
  </si>
  <si>
    <t>Laborant</t>
  </si>
  <si>
    <t>6-a</t>
  </si>
  <si>
    <t>Hayvan Sağ.Memuru (Diğer)</t>
  </si>
  <si>
    <t>6-b</t>
  </si>
  <si>
    <t>(E) YARDIMCI HİZMETLER BÖLÜMÜ</t>
  </si>
  <si>
    <t>Teknisyen Yrd.</t>
  </si>
  <si>
    <t>E</t>
  </si>
  <si>
    <t>Bekçi</t>
  </si>
  <si>
    <t>Hizmetli</t>
  </si>
  <si>
    <t>Hastabakıcı</t>
  </si>
  <si>
    <t>Hayvan Bakıcısı</t>
  </si>
  <si>
    <t>Aşçı</t>
  </si>
  <si>
    <t>Kaloriferci</t>
  </si>
  <si>
    <t>Gassal</t>
  </si>
  <si>
    <t>Hizmetli (Ş)</t>
  </si>
  <si>
    <t>Döner</t>
  </si>
  <si>
    <t>DÖNER SERMAYE</t>
  </si>
  <si>
    <t>Sermaye</t>
  </si>
  <si>
    <t>İşletme Müdürü</t>
  </si>
  <si>
    <t>Kar.mad.4B</t>
  </si>
  <si>
    <t>SAYFA TOPLAM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</si>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</sst>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 Tur"/>
      <family val="2"/>
      <charset val="162"/>
    </font>
    <font>
      <b/>
      <sz val="10"/>
      <name val="Arial"/>
      <family val="2"/>
      <charset val="162"/>
    </font>
    <font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sz val="9"/>
      <name val="Arial Tur"/>
      <family val="2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4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Border="1"/>
    <xf numFmtId="0" fontId="1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4" fontId="3" fillId="2" borderId="4" xfId="0" applyNumberFormat="1" applyFont="1" applyFill="1" applyBorder="1"/>
    <xf numFmtId="0" fontId="3" fillId="2" borderId="0" xfId="0" applyFont="1" applyFill="1"/>
    <xf numFmtId="0" fontId="3" fillId="2" borderId="5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4" fontId="3" fillId="2" borderId="7" xfId="0" applyNumberFormat="1" applyFont="1" applyFill="1" applyBorder="1"/>
    <xf numFmtId="4" fontId="3" fillId="2" borderId="8" xfId="0" applyNumberFormat="1" applyFont="1" applyFill="1" applyBorder="1"/>
    <xf numFmtId="0" fontId="4" fillId="2" borderId="0" xfId="0" applyFont="1" applyFill="1" applyBorder="1"/>
    <xf numFmtId="4" fontId="3" fillId="2" borderId="5" xfId="0" applyNumberFormat="1" applyFont="1" applyFill="1" applyBorder="1"/>
    <xf numFmtId="0" fontId="3" fillId="2" borderId="5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7" xfId="0" applyFont="1" applyFill="1" applyBorder="1"/>
    <xf numFmtId="0" fontId="5" fillId="0" borderId="0" xfId="0" applyFont="1"/>
    <xf numFmtId="4" fontId="3" fillId="2" borderId="0" xfId="0" applyNumberFormat="1" applyFont="1" applyFill="1"/>
    <xf numFmtId="0" fontId="4" fillId="2" borderId="5" xfId="0" applyFont="1" applyFill="1" applyBorder="1" applyAlignment="1">
      <alignment horizontal="right"/>
    </xf>
    <xf numFmtId="0" fontId="4" fillId="2" borderId="4" xfId="0" applyNumberFormat="1" applyFont="1" applyFill="1" applyBorder="1" applyAlignment="1">
      <alignment horizontal="center"/>
    </xf>
    <xf numFmtId="4" fontId="1" fillId="2" borderId="5" xfId="0" applyNumberFormat="1" applyFont="1" applyFill="1" applyBorder="1"/>
    <xf numFmtId="0" fontId="4" fillId="2" borderId="10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0" fontId="4" fillId="2" borderId="5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5" xfId="0" applyFont="1" applyFill="1" applyBorder="1"/>
    <xf numFmtId="0" fontId="5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" fontId="4" fillId="2" borderId="5" xfId="0" applyNumberFormat="1" applyFont="1" applyFill="1" applyBorder="1"/>
    <xf numFmtId="0" fontId="3" fillId="2" borderId="9" xfId="0" applyNumberFormat="1" applyFont="1" applyFill="1" applyBorder="1" applyAlignment="1">
      <alignment horizontal="center"/>
    </xf>
    <xf numFmtId="0" fontId="5" fillId="2" borderId="0" xfId="0" applyFont="1" applyFill="1" applyBorder="1"/>
    <xf numFmtId="38" fontId="3" fillId="2" borderId="0" xfId="0" applyNumberFormat="1" applyFont="1" applyFill="1"/>
    <xf numFmtId="0" fontId="3" fillId="2" borderId="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3" fillId="2" borderId="6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4" fontId="1" fillId="2" borderId="7" xfId="0" applyNumberFormat="1" applyFont="1" applyFill="1" applyBorder="1"/>
    <xf numFmtId="38" fontId="3" fillId="2" borderId="7" xfId="0" applyNumberFormat="1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4" fillId="2" borderId="11" xfId="0" applyFont="1" applyFill="1" applyBorder="1"/>
    <xf numFmtId="0" fontId="7" fillId="2" borderId="8" xfId="0" applyFont="1" applyFill="1" applyBorder="1"/>
    <xf numFmtId="0" fontId="7" fillId="2" borderId="8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" fontId="4" fillId="2" borderId="1" xfId="0" applyNumberFormat="1" applyFont="1" applyFill="1" applyBorder="1"/>
    <xf numFmtId="0" fontId="7" fillId="2" borderId="0" xfId="0" applyFont="1" applyFill="1"/>
    <xf numFmtId="0" fontId="3" fillId="2" borderId="12" xfId="0" applyFont="1" applyFill="1" applyBorder="1"/>
    <xf numFmtId="4" fontId="4" fillId="2" borderId="8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/>
    <xf numFmtId="38" fontId="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4"/>
  <sheetViews>
    <sheetView showGridLines="0" showZeros="0" tabSelected="1" view="pageBreakPreview" zoomScaleNormal="100" zoomScaleSheetLayoutView="100" workbookViewId="0">
      <selection activeCell="L58" sqref="L58"/>
    </sheetView>
  </sheetViews>
  <sheetFormatPr defaultRowHeight="12.75" x14ac:dyDescent="0.2"/>
  <cols>
    <col min="1" max="1" width="8.5703125" style="12" customWidth="1"/>
    <col min="2" max="2" width="42.28515625" style="12" customWidth="1"/>
    <col min="3" max="3" width="11.42578125" style="40" bestFit="1" customWidth="1"/>
    <col min="4" max="4" width="7" style="41" bestFit="1" customWidth="1"/>
    <col min="5" max="5" width="7.28515625" style="12" customWidth="1"/>
    <col min="6" max="6" width="8.140625" style="12" customWidth="1"/>
    <col min="7" max="7" width="6.42578125" style="12" customWidth="1"/>
    <col min="8" max="8" width="6" style="12" customWidth="1"/>
    <col min="9" max="10" width="5.85546875" style="12" customWidth="1"/>
    <col min="11" max="11" width="6.5703125" style="12" customWidth="1"/>
    <col min="12" max="12" width="7" style="12" customWidth="1"/>
    <col min="13" max="13" width="8.5703125" style="12" customWidth="1"/>
    <col min="14" max="14" width="7.7109375" style="12" customWidth="1"/>
    <col min="15" max="15" width="21.85546875" style="29" customWidth="1"/>
    <col min="16" max="16" width="9.28515625" style="12" bestFit="1" customWidth="1"/>
    <col min="17" max="16384" width="9.140625" style="12"/>
  </cols>
  <sheetData>
    <row r="1" spans="1:16" s="5" customFormat="1" x14ac:dyDescent="0.2">
      <c r="A1" s="1" t="s">
        <v>0</v>
      </c>
      <c r="B1" s="2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3"/>
      <c r="P1" s="4"/>
    </row>
    <row r="2" spans="1:16" s="5" customFormat="1" x14ac:dyDescent="0.2">
      <c r="A2" s="1" t="s">
        <v>1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4"/>
    </row>
    <row r="3" spans="1:16" x14ac:dyDescent="0.2">
      <c r="A3" s="6" t="s">
        <v>2</v>
      </c>
      <c r="B3" s="6" t="s">
        <v>3</v>
      </c>
      <c r="C3" s="7"/>
      <c r="D3" s="8"/>
      <c r="E3" s="8"/>
      <c r="F3" s="8"/>
      <c r="G3" s="9"/>
      <c r="H3" s="9"/>
      <c r="I3" s="9"/>
      <c r="J3" s="9"/>
      <c r="K3" s="9"/>
      <c r="L3" s="9"/>
      <c r="M3" s="9"/>
      <c r="N3" s="10"/>
      <c r="O3" s="11" t="s">
        <v>4</v>
      </c>
    </row>
    <row r="4" spans="1:16" x14ac:dyDescent="0.2">
      <c r="A4" s="13"/>
      <c r="B4" s="13"/>
      <c r="C4" s="14"/>
      <c r="D4" s="15"/>
      <c r="E4" s="16" t="s">
        <v>5</v>
      </c>
      <c r="F4" s="17"/>
      <c r="G4" s="18" t="s">
        <v>6</v>
      </c>
      <c r="H4" s="18"/>
      <c r="I4" s="19" t="s">
        <v>7</v>
      </c>
      <c r="J4" s="19"/>
      <c r="K4" s="18" t="s">
        <v>8</v>
      </c>
      <c r="L4" s="18"/>
      <c r="M4" s="18"/>
      <c r="N4" s="20" t="s">
        <v>9</v>
      </c>
      <c r="O4" s="21" t="s">
        <v>10</v>
      </c>
    </row>
    <row r="5" spans="1:16" x14ac:dyDescent="0.2">
      <c r="A5" s="18" t="s">
        <v>11</v>
      </c>
      <c r="B5" s="18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8" t="s">
        <v>17</v>
      </c>
      <c r="H5" s="18" t="s">
        <v>18</v>
      </c>
      <c r="I5" s="6" t="s">
        <v>17</v>
      </c>
      <c r="J5" s="6" t="s">
        <v>18</v>
      </c>
      <c r="K5" s="18" t="s">
        <v>19</v>
      </c>
      <c r="L5" s="18" t="s">
        <v>20</v>
      </c>
      <c r="M5" s="18" t="s">
        <v>21</v>
      </c>
      <c r="N5" s="18" t="s">
        <v>22</v>
      </c>
      <c r="O5" s="22" t="s">
        <v>23</v>
      </c>
    </row>
    <row r="6" spans="1:16" x14ac:dyDescent="0.2">
      <c r="A6" s="14" t="s">
        <v>24</v>
      </c>
      <c r="B6" s="23" t="s">
        <v>25</v>
      </c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24">
        <f>(G6+H6+I6+J6+K6+L6+M6+N6)*F6*0.030462</f>
        <v>0</v>
      </c>
    </row>
    <row r="7" spans="1:16" x14ac:dyDescent="0.2">
      <c r="A7" s="13"/>
      <c r="B7" s="13" t="s">
        <v>26</v>
      </c>
      <c r="C7" s="15" t="s">
        <v>27</v>
      </c>
      <c r="D7" s="15">
        <v>8</v>
      </c>
      <c r="E7" s="25">
        <v>8</v>
      </c>
      <c r="F7" s="25">
        <v>7</v>
      </c>
      <c r="G7" s="13">
        <v>800</v>
      </c>
      <c r="H7" s="13"/>
      <c r="I7" s="13"/>
      <c r="J7" s="13"/>
      <c r="K7" s="13">
        <v>900</v>
      </c>
      <c r="L7" s="13"/>
      <c r="M7" s="13"/>
      <c r="N7" s="13"/>
      <c r="O7" s="24">
        <f t="shared" ref="O7:O40" si="0">IF(((H7+I7+J7+K7+L7+G7+M7+N7)*F7*0.034424*100)-INT((H7+I7+J7+K7+L7+G7+M7+N7)*F7*0.034424*100)&gt;=0.5,(INT((H7+I7+J7+K7+L7+G7+M7+N7)*F7*0.030462*100)+1)/100,(INT((H7+I7+J7+K7+L7+G7+M7+N7)*F7*0.030462*100))/100)</f>
        <v>362.5</v>
      </c>
    </row>
    <row r="8" spans="1:16" x14ac:dyDescent="0.2">
      <c r="A8" s="13"/>
      <c r="B8" s="13" t="s">
        <v>28</v>
      </c>
      <c r="C8" s="15" t="s">
        <v>27</v>
      </c>
      <c r="D8" s="15" t="s">
        <v>29</v>
      </c>
      <c r="E8" s="25">
        <v>1</v>
      </c>
      <c r="F8" s="25"/>
      <c r="G8" s="13">
        <v>800</v>
      </c>
      <c r="H8" s="13"/>
      <c r="I8" s="13"/>
      <c r="J8" s="13"/>
      <c r="K8" s="13">
        <v>750</v>
      </c>
      <c r="L8" s="13"/>
      <c r="M8" s="13"/>
      <c r="N8" s="13"/>
      <c r="O8" s="24">
        <f t="shared" si="0"/>
        <v>0</v>
      </c>
    </row>
    <row r="9" spans="1:16" x14ac:dyDescent="0.2">
      <c r="A9" s="13"/>
      <c r="B9" s="13" t="s">
        <v>30</v>
      </c>
      <c r="C9" s="15" t="s">
        <v>27</v>
      </c>
      <c r="D9" s="15" t="s">
        <v>31</v>
      </c>
      <c r="E9" s="25">
        <v>3</v>
      </c>
      <c r="F9" s="25">
        <v>1</v>
      </c>
      <c r="G9" s="13"/>
      <c r="H9" s="13"/>
      <c r="I9" s="13"/>
      <c r="J9" s="13">
        <v>675</v>
      </c>
      <c r="K9" s="13"/>
      <c r="L9" s="13">
        <v>1350</v>
      </c>
      <c r="M9" s="13"/>
      <c r="N9" s="13"/>
      <c r="O9" s="24">
        <f t="shared" si="0"/>
        <v>61.69</v>
      </c>
    </row>
    <row r="10" spans="1:16" x14ac:dyDescent="0.2">
      <c r="A10" s="13"/>
      <c r="B10" s="13" t="s">
        <v>32</v>
      </c>
      <c r="C10" s="15" t="s">
        <v>27</v>
      </c>
      <c r="D10" s="15">
        <v>10</v>
      </c>
      <c r="E10" s="25">
        <v>3</v>
      </c>
      <c r="F10" s="25">
        <v>2</v>
      </c>
      <c r="G10" s="13">
        <v>800</v>
      </c>
      <c r="H10" s="13"/>
      <c r="I10" s="13"/>
      <c r="J10" s="13"/>
      <c r="K10" s="13">
        <v>750</v>
      </c>
      <c r="L10" s="13"/>
      <c r="M10" s="13"/>
      <c r="N10" s="13"/>
      <c r="O10" s="24">
        <f t="shared" si="0"/>
        <v>94.43</v>
      </c>
    </row>
    <row r="11" spans="1:16" x14ac:dyDescent="0.2">
      <c r="A11" s="13"/>
      <c r="B11" s="13" t="s">
        <v>33</v>
      </c>
      <c r="C11" s="15" t="s">
        <v>27</v>
      </c>
      <c r="D11" s="15" t="s">
        <v>34</v>
      </c>
      <c r="E11" s="25">
        <v>1</v>
      </c>
      <c r="F11" s="25"/>
      <c r="G11" s="13">
        <v>650</v>
      </c>
      <c r="H11" s="13"/>
      <c r="I11" s="13"/>
      <c r="J11" s="13"/>
      <c r="K11" s="13">
        <v>450</v>
      </c>
      <c r="L11" s="13"/>
      <c r="M11" s="13"/>
      <c r="N11" s="26"/>
      <c r="O11" s="24">
        <f t="shared" si="0"/>
        <v>0</v>
      </c>
    </row>
    <row r="12" spans="1:16" x14ac:dyDescent="0.2">
      <c r="A12" s="13"/>
      <c r="B12" s="19" t="s">
        <v>35</v>
      </c>
      <c r="C12" s="15" t="s">
        <v>27</v>
      </c>
      <c r="D12" s="15" t="s">
        <v>34</v>
      </c>
      <c r="E12" s="25">
        <v>1</v>
      </c>
      <c r="F12" s="25"/>
      <c r="G12" s="13">
        <v>650</v>
      </c>
      <c r="H12" s="13"/>
      <c r="I12" s="13"/>
      <c r="J12" s="13"/>
      <c r="K12" s="13">
        <v>450</v>
      </c>
      <c r="L12" s="13"/>
      <c r="M12" s="13"/>
      <c r="N12" s="26"/>
      <c r="O12" s="24">
        <f t="shared" si="0"/>
        <v>0</v>
      </c>
    </row>
    <row r="13" spans="1:16" x14ac:dyDescent="0.2">
      <c r="A13" s="13"/>
      <c r="B13" s="13" t="s">
        <v>36</v>
      </c>
      <c r="C13" s="15" t="s">
        <v>27</v>
      </c>
      <c r="D13" s="15">
        <v>13</v>
      </c>
      <c r="E13" s="25">
        <v>1</v>
      </c>
      <c r="F13" s="25">
        <v>1</v>
      </c>
      <c r="G13" s="13">
        <v>850</v>
      </c>
      <c r="H13" s="13"/>
      <c r="I13" s="13"/>
      <c r="J13" s="13"/>
      <c r="K13" s="13">
        <v>550</v>
      </c>
      <c r="L13" s="13"/>
      <c r="M13" s="13"/>
      <c r="N13" s="13"/>
      <c r="O13" s="24">
        <f t="shared" si="0"/>
        <v>42.64</v>
      </c>
    </row>
    <row r="14" spans="1:16" x14ac:dyDescent="0.2">
      <c r="A14" s="13"/>
      <c r="B14" s="13" t="s">
        <v>37</v>
      </c>
      <c r="C14" s="15" t="s">
        <v>27</v>
      </c>
      <c r="D14" s="15" t="s">
        <v>38</v>
      </c>
      <c r="E14" s="25">
        <v>192</v>
      </c>
      <c r="F14" s="25">
        <v>119</v>
      </c>
      <c r="G14" s="13">
        <v>750</v>
      </c>
      <c r="H14" s="13"/>
      <c r="I14" s="13"/>
      <c r="J14" s="13">
        <v>500</v>
      </c>
      <c r="K14" s="13">
        <v>250</v>
      </c>
      <c r="L14" s="13">
        <v>750</v>
      </c>
      <c r="M14" s="13"/>
      <c r="N14" s="13"/>
      <c r="O14" s="24">
        <f t="shared" si="0"/>
        <v>8156.21</v>
      </c>
    </row>
    <row r="15" spans="1:16" x14ac:dyDescent="0.2">
      <c r="A15" s="13"/>
      <c r="B15" s="13" t="s">
        <v>39</v>
      </c>
      <c r="C15" s="15" t="s">
        <v>27</v>
      </c>
      <c r="D15" s="15">
        <v>17</v>
      </c>
      <c r="E15" s="25">
        <v>4</v>
      </c>
      <c r="F15" s="25">
        <v>0</v>
      </c>
      <c r="G15" s="27">
        <v>750</v>
      </c>
      <c r="H15" s="13"/>
      <c r="I15" s="13"/>
      <c r="J15" s="13">
        <v>500</v>
      </c>
      <c r="K15" s="13">
        <v>250</v>
      </c>
      <c r="L15" s="13">
        <v>750</v>
      </c>
      <c r="M15" s="13"/>
      <c r="N15" s="26"/>
      <c r="O15" s="24">
        <f t="shared" si="0"/>
        <v>0</v>
      </c>
    </row>
    <row r="16" spans="1:16" x14ac:dyDescent="0.2">
      <c r="A16" s="13"/>
      <c r="B16" s="13" t="s">
        <v>40</v>
      </c>
      <c r="C16" s="15" t="s">
        <v>27</v>
      </c>
      <c r="D16" s="15">
        <v>21</v>
      </c>
      <c r="E16" s="25">
        <v>1</v>
      </c>
      <c r="F16" s="25">
        <v>1</v>
      </c>
      <c r="G16" s="13">
        <v>800</v>
      </c>
      <c r="H16" s="13"/>
      <c r="I16" s="13"/>
      <c r="J16" s="13"/>
      <c r="K16" s="13">
        <v>900</v>
      </c>
      <c r="L16" s="13"/>
      <c r="M16" s="13"/>
      <c r="N16" s="13"/>
      <c r="O16" s="24">
        <f t="shared" si="0"/>
        <v>51.78</v>
      </c>
    </row>
    <row r="17" spans="1:15" x14ac:dyDescent="0.2">
      <c r="A17" s="13"/>
      <c r="B17" s="13" t="s">
        <v>41</v>
      </c>
      <c r="C17" s="15" t="s">
        <v>27</v>
      </c>
      <c r="D17" s="15">
        <v>22</v>
      </c>
      <c r="E17" s="25">
        <v>12</v>
      </c>
      <c r="F17" s="25">
        <v>8</v>
      </c>
      <c r="G17" s="13">
        <v>600</v>
      </c>
      <c r="H17" s="13"/>
      <c r="I17" s="13"/>
      <c r="J17" s="13"/>
      <c r="K17" s="13">
        <v>700</v>
      </c>
      <c r="L17" s="13"/>
      <c r="M17" s="13"/>
      <c r="N17" s="13"/>
      <c r="O17" s="24">
        <f t="shared" si="0"/>
        <v>316.81</v>
      </c>
    </row>
    <row r="18" spans="1:15" x14ac:dyDescent="0.2">
      <c r="A18" s="13"/>
      <c r="B18" s="13" t="s">
        <v>42</v>
      </c>
      <c r="C18" s="15" t="s">
        <v>27</v>
      </c>
      <c r="D18" s="15">
        <v>22</v>
      </c>
      <c r="E18" s="25">
        <v>14</v>
      </c>
      <c r="F18" s="25">
        <v>12</v>
      </c>
      <c r="G18" s="27">
        <v>600</v>
      </c>
      <c r="H18" s="13"/>
      <c r="I18" s="13"/>
      <c r="J18" s="13"/>
      <c r="K18" s="13">
        <v>700</v>
      </c>
      <c r="L18" s="13"/>
      <c r="M18" s="13"/>
      <c r="N18" s="26"/>
      <c r="O18" s="24">
        <f t="shared" si="0"/>
        <v>475.2</v>
      </c>
    </row>
    <row r="19" spans="1:15" x14ac:dyDescent="0.2">
      <c r="A19" s="13"/>
      <c r="B19" s="13" t="s">
        <v>43</v>
      </c>
      <c r="C19" s="15" t="s">
        <v>27</v>
      </c>
      <c r="D19" s="15">
        <v>22</v>
      </c>
      <c r="E19" s="25">
        <v>3</v>
      </c>
      <c r="F19" s="25">
        <v>2</v>
      </c>
      <c r="G19" s="13">
        <v>600</v>
      </c>
      <c r="H19" s="13"/>
      <c r="I19" s="13"/>
      <c r="J19" s="13"/>
      <c r="K19" s="13">
        <v>700</v>
      </c>
      <c r="L19" s="13"/>
      <c r="M19" s="13"/>
      <c r="N19" s="13"/>
      <c r="O19" s="24">
        <f t="shared" si="0"/>
        <v>79.2</v>
      </c>
    </row>
    <row r="20" spans="1:15" x14ac:dyDescent="0.2">
      <c r="A20" s="13"/>
      <c r="B20" s="13" t="s">
        <v>44</v>
      </c>
      <c r="C20" s="15" t="s">
        <v>27</v>
      </c>
      <c r="D20" s="15" t="s">
        <v>45</v>
      </c>
      <c r="E20" s="25">
        <v>2</v>
      </c>
      <c r="F20" s="25">
        <v>1</v>
      </c>
      <c r="G20" s="13">
        <v>800</v>
      </c>
      <c r="H20" s="13"/>
      <c r="I20" s="13"/>
      <c r="J20" s="13"/>
      <c r="K20" s="13">
        <v>900</v>
      </c>
      <c r="L20" s="13"/>
      <c r="M20" s="13"/>
      <c r="N20" s="13"/>
      <c r="O20" s="24">
        <f t="shared" si="0"/>
        <v>51.78</v>
      </c>
    </row>
    <row r="21" spans="1:15" x14ac:dyDescent="0.2">
      <c r="A21" s="13"/>
      <c r="B21" s="13" t="s">
        <v>46</v>
      </c>
      <c r="C21" s="15" t="s">
        <v>27</v>
      </c>
      <c r="D21" s="15" t="s">
        <v>47</v>
      </c>
      <c r="E21" s="25">
        <v>1</v>
      </c>
      <c r="F21" s="25">
        <v>1</v>
      </c>
      <c r="G21" s="13">
        <v>600</v>
      </c>
      <c r="H21" s="13"/>
      <c r="I21" s="13"/>
      <c r="J21" s="13"/>
      <c r="K21" s="13">
        <v>500</v>
      </c>
      <c r="L21" s="13"/>
      <c r="M21" s="13"/>
      <c r="N21" s="13"/>
      <c r="O21" s="24">
        <f t="shared" si="0"/>
        <v>33.51</v>
      </c>
    </row>
    <row r="22" spans="1:15" x14ac:dyDescent="0.2">
      <c r="A22" s="13"/>
      <c r="B22" s="13" t="s">
        <v>48</v>
      </c>
      <c r="C22" s="15" t="s">
        <v>27</v>
      </c>
      <c r="D22" s="15" t="s">
        <v>47</v>
      </c>
      <c r="E22" s="25">
        <v>1</v>
      </c>
      <c r="F22" s="25"/>
      <c r="G22" s="13">
        <v>600</v>
      </c>
      <c r="H22" s="13"/>
      <c r="I22" s="13"/>
      <c r="J22" s="13"/>
      <c r="K22" s="13">
        <v>500</v>
      </c>
      <c r="L22" s="13"/>
      <c r="M22" s="13"/>
      <c r="N22" s="13"/>
      <c r="O22" s="24">
        <f>IF(((H22+I22+J22+K22+L22+G22+M22+N22)*F22*0.034424*100)-INT((H22+I22+J22+K22+L22+G22+M22+N22)*F22*0.034424*100)&gt;=0.5,(INT((H22+I22+J22+K22+L22+G22+M22+N22)*F22*0.030462*100)+1)/100,(INT((H22+I22+J22+K22+L22+G22+M22+N22)*F22*0.030462*100))/100)</f>
        <v>0</v>
      </c>
    </row>
    <row r="23" spans="1:15" x14ac:dyDescent="0.2">
      <c r="A23" s="13"/>
      <c r="B23" s="13" t="s">
        <v>49</v>
      </c>
      <c r="C23" s="15" t="s">
        <v>27</v>
      </c>
      <c r="D23" s="15" t="s">
        <v>47</v>
      </c>
      <c r="E23" s="25">
        <v>17</v>
      </c>
      <c r="F23" s="25">
        <v>14</v>
      </c>
      <c r="G23" s="13">
        <v>600</v>
      </c>
      <c r="H23" s="13"/>
      <c r="I23" s="13"/>
      <c r="J23" s="13"/>
      <c r="K23" s="13">
        <v>500</v>
      </c>
      <c r="L23" s="13"/>
      <c r="M23" s="13"/>
      <c r="N23" s="26"/>
      <c r="O23" s="24">
        <f t="shared" si="0"/>
        <v>469.12</v>
      </c>
    </row>
    <row r="24" spans="1:15" x14ac:dyDescent="0.2">
      <c r="A24" s="13"/>
      <c r="B24" s="13" t="s">
        <v>50</v>
      </c>
      <c r="C24" s="15" t="s">
        <v>27</v>
      </c>
      <c r="D24" s="15" t="s">
        <v>51</v>
      </c>
      <c r="E24" s="25">
        <v>2</v>
      </c>
      <c r="F24" s="25">
        <v>2</v>
      </c>
      <c r="G24" s="13">
        <v>600</v>
      </c>
      <c r="H24" s="13"/>
      <c r="I24" s="13"/>
      <c r="J24" s="13"/>
      <c r="K24" s="13">
        <v>300</v>
      </c>
      <c r="L24" s="13"/>
      <c r="M24" s="13"/>
      <c r="N24" s="26"/>
      <c r="O24" s="24">
        <f t="shared" si="0"/>
        <v>54.83</v>
      </c>
    </row>
    <row r="25" spans="1:15" x14ac:dyDescent="0.2">
      <c r="A25" s="13"/>
      <c r="B25" s="19" t="s">
        <v>52</v>
      </c>
      <c r="C25" s="15" t="s">
        <v>27</v>
      </c>
      <c r="D25" s="15" t="s">
        <v>51</v>
      </c>
      <c r="E25" s="25">
        <v>2</v>
      </c>
      <c r="F25" s="25">
        <v>1</v>
      </c>
      <c r="G25" s="13">
        <v>600</v>
      </c>
      <c r="H25" s="13"/>
      <c r="I25" s="13"/>
      <c r="J25" s="13"/>
      <c r="K25" s="13">
        <v>300</v>
      </c>
      <c r="L25" s="13"/>
      <c r="M25" s="13"/>
      <c r="N25" s="13"/>
      <c r="O25" s="24">
        <f t="shared" si="0"/>
        <v>27.41</v>
      </c>
    </row>
    <row r="26" spans="1:15" x14ac:dyDescent="0.2">
      <c r="A26" s="13"/>
      <c r="B26" s="19" t="s">
        <v>53</v>
      </c>
      <c r="C26" s="15" t="s">
        <v>27</v>
      </c>
      <c r="D26" s="15" t="s">
        <v>54</v>
      </c>
      <c r="E26" s="25">
        <v>3</v>
      </c>
      <c r="F26" s="25"/>
      <c r="G26" s="13">
        <v>550</v>
      </c>
      <c r="H26" s="13"/>
      <c r="I26" s="13"/>
      <c r="J26" s="13"/>
      <c r="K26" s="13">
        <v>300</v>
      </c>
      <c r="L26" s="13"/>
      <c r="M26" s="13"/>
      <c r="N26" s="13"/>
      <c r="O26" s="24">
        <f t="shared" si="0"/>
        <v>0</v>
      </c>
    </row>
    <row r="27" spans="1:15" x14ac:dyDescent="0.2">
      <c r="A27" s="13"/>
      <c r="B27" s="13" t="s">
        <v>55</v>
      </c>
      <c r="C27" s="15" t="s">
        <v>27</v>
      </c>
      <c r="D27" s="15" t="s">
        <v>56</v>
      </c>
      <c r="E27" s="25">
        <v>4</v>
      </c>
      <c r="F27" s="25">
        <v>1</v>
      </c>
      <c r="G27" s="13">
        <v>525</v>
      </c>
      <c r="H27" s="13"/>
      <c r="I27" s="13"/>
      <c r="J27" s="13"/>
      <c r="K27" s="13">
        <v>150</v>
      </c>
      <c r="L27" s="13"/>
      <c r="M27" s="13"/>
      <c r="N27" s="26"/>
      <c r="O27" s="24">
        <f t="shared" si="0"/>
        <v>20.57</v>
      </c>
    </row>
    <row r="28" spans="1:15" x14ac:dyDescent="0.2">
      <c r="A28" s="13"/>
      <c r="B28" s="19" t="s">
        <v>57</v>
      </c>
      <c r="C28" s="15" t="s">
        <v>27</v>
      </c>
      <c r="D28" s="15" t="s">
        <v>58</v>
      </c>
      <c r="E28" s="15">
        <v>26</v>
      </c>
      <c r="F28" s="15">
        <v>12</v>
      </c>
      <c r="G28" s="13">
        <v>500</v>
      </c>
      <c r="H28" s="13"/>
      <c r="I28" s="13"/>
      <c r="J28" s="13"/>
      <c r="K28" s="13">
        <v>200</v>
      </c>
      <c r="L28" s="13"/>
      <c r="M28" s="13"/>
      <c r="N28" s="26"/>
      <c r="O28" s="24">
        <f t="shared" si="0"/>
        <v>255.88</v>
      </c>
    </row>
    <row r="29" spans="1:15" x14ac:dyDescent="0.2">
      <c r="A29" s="13"/>
      <c r="B29" s="28" t="s">
        <v>59</v>
      </c>
      <c r="C29" s="15" t="s">
        <v>27</v>
      </c>
      <c r="D29" s="15" t="s">
        <v>58</v>
      </c>
      <c r="E29" s="15">
        <v>24</v>
      </c>
      <c r="F29" s="15">
        <v>24</v>
      </c>
      <c r="G29" s="13">
        <v>750</v>
      </c>
      <c r="H29" s="13"/>
      <c r="I29" s="13"/>
      <c r="J29" s="13">
        <v>500</v>
      </c>
      <c r="K29" s="13">
        <v>250</v>
      </c>
      <c r="L29" s="13">
        <v>750</v>
      </c>
      <c r="M29" s="13"/>
      <c r="N29" s="26"/>
      <c r="O29" s="24">
        <f t="shared" si="0"/>
        <v>1644.95</v>
      </c>
    </row>
    <row r="30" spans="1:15" x14ac:dyDescent="0.2">
      <c r="A30" s="13"/>
      <c r="B30" s="19" t="s">
        <v>60</v>
      </c>
      <c r="C30" s="15" t="s">
        <v>27</v>
      </c>
      <c r="D30" s="15" t="s">
        <v>58</v>
      </c>
      <c r="E30" s="15">
        <v>3</v>
      </c>
      <c r="F30" s="15">
        <v>0</v>
      </c>
      <c r="G30" s="13">
        <v>500</v>
      </c>
      <c r="H30" s="13"/>
      <c r="I30" s="13"/>
      <c r="J30" s="13"/>
      <c r="K30" s="13">
        <v>200</v>
      </c>
      <c r="L30" s="13"/>
      <c r="M30" s="13"/>
      <c r="N30" s="26"/>
      <c r="O30" s="24">
        <f t="shared" si="0"/>
        <v>0</v>
      </c>
    </row>
    <row r="31" spans="1:15" x14ac:dyDescent="0.2">
      <c r="A31" s="13"/>
      <c r="B31" s="13" t="s">
        <v>61</v>
      </c>
      <c r="C31" s="15" t="s">
        <v>27</v>
      </c>
      <c r="D31" s="15">
        <v>35</v>
      </c>
      <c r="E31" s="25">
        <v>5</v>
      </c>
      <c r="F31" s="25">
        <v>0</v>
      </c>
      <c r="G31" s="27">
        <v>500</v>
      </c>
      <c r="H31" s="13"/>
      <c r="I31" s="13"/>
      <c r="J31" s="13"/>
      <c r="K31" s="13"/>
      <c r="L31" s="13"/>
      <c r="M31" s="13"/>
      <c r="N31" s="26">
        <v>700</v>
      </c>
      <c r="O31" s="24">
        <f t="shared" si="0"/>
        <v>0</v>
      </c>
    </row>
    <row r="32" spans="1:15" x14ac:dyDescent="0.2">
      <c r="A32" s="13"/>
      <c r="B32" s="19" t="s">
        <v>62</v>
      </c>
      <c r="C32" s="15" t="s">
        <v>27</v>
      </c>
      <c r="D32" s="15" t="s">
        <v>63</v>
      </c>
      <c r="E32" s="25">
        <v>2</v>
      </c>
      <c r="F32" s="25"/>
      <c r="G32" s="13">
        <v>600</v>
      </c>
      <c r="H32" s="13"/>
      <c r="I32" s="13"/>
      <c r="J32" s="13"/>
      <c r="K32" s="13">
        <v>300</v>
      </c>
      <c r="L32" s="13"/>
      <c r="M32" s="13"/>
      <c r="N32" s="26">
        <v>400</v>
      </c>
      <c r="O32" s="24">
        <f t="shared" si="0"/>
        <v>0</v>
      </c>
    </row>
    <row r="33" spans="1:16" x14ac:dyDescent="0.2">
      <c r="A33" s="13"/>
      <c r="B33" s="13" t="s">
        <v>64</v>
      </c>
      <c r="C33" s="15" t="s">
        <v>27</v>
      </c>
      <c r="D33" s="15" t="s">
        <v>65</v>
      </c>
      <c r="E33" s="25">
        <v>3</v>
      </c>
      <c r="F33" s="25">
        <v>0</v>
      </c>
      <c r="G33" s="13">
        <v>500</v>
      </c>
      <c r="H33" s="13"/>
      <c r="I33" s="13"/>
      <c r="J33" s="13"/>
      <c r="K33" s="13"/>
      <c r="L33" s="13"/>
      <c r="M33" s="13"/>
      <c r="N33" s="13">
        <v>375</v>
      </c>
      <c r="O33" s="24">
        <f t="shared" si="0"/>
        <v>0</v>
      </c>
    </row>
    <row r="34" spans="1:16" x14ac:dyDescent="0.2">
      <c r="A34" s="13"/>
      <c r="B34" s="19" t="s">
        <v>66</v>
      </c>
      <c r="C34" s="15" t="s">
        <v>27</v>
      </c>
      <c r="D34" s="15">
        <v>37</v>
      </c>
      <c r="E34" s="25">
        <v>3</v>
      </c>
      <c r="F34" s="25">
        <v>1</v>
      </c>
      <c r="G34" s="13">
        <v>500</v>
      </c>
      <c r="H34" s="13"/>
      <c r="I34" s="13"/>
      <c r="J34" s="13"/>
      <c r="K34" s="13"/>
      <c r="L34" s="13"/>
      <c r="M34" s="13"/>
      <c r="N34" s="13">
        <v>575</v>
      </c>
      <c r="O34" s="24">
        <f t="shared" si="0"/>
        <v>32.75</v>
      </c>
    </row>
    <row r="35" spans="1:16" ht="13.5" customHeight="1" x14ac:dyDescent="0.2">
      <c r="A35" s="13"/>
      <c r="B35" s="13" t="s">
        <v>67</v>
      </c>
      <c r="C35" s="14" t="s">
        <v>68</v>
      </c>
      <c r="D35" s="15"/>
      <c r="E35" s="25">
        <v>49</v>
      </c>
      <c r="F35" s="25">
        <v>19</v>
      </c>
      <c r="G35" s="13">
        <v>500</v>
      </c>
      <c r="H35" s="13"/>
      <c r="I35" s="13"/>
      <c r="J35" s="13"/>
      <c r="K35" s="13"/>
      <c r="L35" s="13"/>
      <c r="M35" s="13"/>
      <c r="N35" s="26"/>
      <c r="O35" s="24">
        <f t="shared" si="0"/>
        <v>289.39</v>
      </c>
    </row>
    <row r="36" spans="1:16" x14ac:dyDescent="0.2">
      <c r="A36" s="13"/>
      <c r="B36" s="13" t="s">
        <v>69</v>
      </c>
      <c r="C36" s="14" t="s">
        <v>68</v>
      </c>
      <c r="D36" s="15"/>
      <c r="E36" s="25">
        <v>4</v>
      </c>
      <c r="F36" s="25">
        <v>4</v>
      </c>
      <c r="G36" s="13">
        <v>500</v>
      </c>
      <c r="H36" s="13"/>
      <c r="I36" s="13"/>
      <c r="J36" s="13"/>
      <c r="K36" s="13"/>
      <c r="L36" s="13"/>
      <c r="M36" s="13"/>
      <c r="N36" s="26"/>
      <c r="O36" s="24">
        <f t="shared" si="0"/>
        <v>60.93</v>
      </c>
    </row>
    <row r="37" spans="1:16" x14ac:dyDescent="0.2">
      <c r="A37" s="13"/>
      <c r="B37" s="19" t="s">
        <v>70</v>
      </c>
      <c r="C37" s="14" t="s">
        <v>68</v>
      </c>
      <c r="D37" s="15"/>
      <c r="E37" s="25">
        <v>14</v>
      </c>
      <c r="F37" s="25">
        <v>11</v>
      </c>
      <c r="G37" s="13">
        <v>500</v>
      </c>
      <c r="H37" s="13"/>
      <c r="I37" s="13"/>
      <c r="J37" s="13"/>
      <c r="K37" s="13"/>
      <c r="L37" s="13"/>
      <c r="M37" s="13"/>
      <c r="N37" s="26"/>
      <c r="O37" s="24">
        <f t="shared" si="0"/>
        <v>167.54</v>
      </c>
    </row>
    <row r="38" spans="1:16" x14ac:dyDescent="0.2">
      <c r="A38" s="13"/>
      <c r="B38" s="13" t="s">
        <v>71</v>
      </c>
      <c r="C38" s="14" t="s">
        <v>68</v>
      </c>
      <c r="D38" s="15"/>
      <c r="E38" s="25">
        <v>1</v>
      </c>
      <c r="F38" s="25">
        <v>0</v>
      </c>
      <c r="G38" s="13">
        <v>500</v>
      </c>
      <c r="H38" s="13"/>
      <c r="I38" s="13"/>
      <c r="J38" s="13"/>
      <c r="K38" s="13"/>
      <c r="L38" s="13"/>
      <c r="M38" s="13"/>
      <c r="N38" s="13"/>
      <c r="O38" s="24">
        <f t="shared" si="0"/>
        <v>0</v>
      </c>
      <c r="P38" s="29"/>
    </row>
    <row r="39" spans="1:16" x14ac:dyDescent="0.2">
      <c r="A39" s="13"/>
      <c r="B39" s="13" t="s">
        <v>72</v>
      </c>
      <c r="C39" s="14" t="s">
        <v>68</v>
      </c>
      <c r="D39" s="15"/>
      <c r="E39" s="25">
        <v>2</v>
      </c>
      <c r="F39" s="25"/>
      <c r="G39" s="27">
        <v>500</v>
      </c>
      <c r="H39" s="13"/>
      <c r="I39" s="13"/>
      <c r="J39" s="13"/>
      <c r="K39" s="13"/>
      <c r="L39" s="13"/>
      <c r="M39" s="13"/>
      <c r="N39" s="26"/>
      <c r="O39" s="24">
        <f t="shared" si="0"/>
        <v>0</v>
      </c>
    </row>
    <row r="40" spans="1:16" x14ac:dyDescent="0.2">
      <c r="A40" s="13"/>
      <c r="B40" s="13" t="s">
        <v>73</v>
      </c>
      <c r="C40" s="14" t="s">
        <v>68</v>
      </c>
      <c r="D40" s="15"/>
      <c r="E40" s="25">
        <v>23</v>
      </c>
      <c r="F40" s="25">
        <v>10</v>
      </c>
      <c r="G40" s="13">
        <v>500</v>
      </c>
      <c r="H40" s="13"/>
      <c r="I40" s="13"/>
      <c r="J40" s="13"/>
      <c r="K40" s="13"/>
      <c r="L40" s="13"/>
      <c r="M40" s="13"/>
      <c r="N40" s="26"/>
      <c r="O40" s="24">
        <f t="shared" si="0"/>
        <v>152.31</v>
      </c>
    </row>
    <row r="41" spans="1:16" x14ac:dyDescent="0.2">
      <c r="A41" s="13"/>
      <c r="B41" s="30" t="s">
        <v>74</v>
      </c>
      <c r="C41" s="14"/>
      <c r="D41" s="15"/>
      <c r="E41" s="31">
        <f>SUM(E7:E40)</f>
        <v>435</v>
      </c>
      <c r="F41" s="31">
        <f>SUM(F7:F40)</f>
        <v>254</v>
      </c>
      <c r="G41" s="27"/>
      <c r="H41" s="13"/>
      <c r="I41" s="13"/>
      <c r="J41" s="13"/>
      <c r="K41" s="13"/>
      <c r="L41" s="13"/>
      <c r="M41" s="13"/>
      <c r="N41" s="26"/>
      <c r="O41" s="32">
        <f>SUM(O6:O40)</f>
        <v>12901.430000000002</v>
      </c>
    </row>
    <row r="42" spans="1:16" x14ac:dyDescent="0.2">
      <c r="A42" s="33" t="s">
        <v>75</v>
      </c>
      <c r="B42" s="34"/>
      <c r="C42" s="35"/>
      <c r="D42" s="36"/>
      <c r="E42" s="37">
        <f>E41</f>
        <v>435</v>
      </c>
      <c r="F42" s="37">
        <f>F41</f>
        <v>254</v>
      </c>
      <c r="G42" s="10"/>
      <c r="H42" s="6"/>
      <c r="I42" s="6"/>
      <c r="J42" s="6"/>
      <c r="K42" s="6"/>
      <c r="L42" s="6"/>
      <c r="M42" s="6"/>
      <c r="N42" s="6"/>
      <c r="O42" s="38">
        <f>SUM(O41)</f>
        <v>12901.430000000002</v>
      </c>
    </row>
    <row r="43" spans="1:16" s="5" customFormat="1" x14ac:dyDescent="0.2">
      <c r="A43" s="1" t="s">
        <v>0</v>
      </c>
      <c r="B43" s="1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1"/>
      <c r="O43" s="3"/>
      <c r="P43" s="4"/>
    </row>
    <row r="44" spans="1:16" s="5" customFormat="1" x14ac:dyDescent="0.2">
      <c r="A44" s="1" t="s">
        <v>1</v>
      </c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4"/>
    </row>
    <row r="45" spans="1:16" x14ac:dyDescent="0.2">
      <c r="A45" s="6" t="s">
        <v>2</v>
      </c>
      <c r="B45" s="6" t="s">
        <v>3</v>
      </c>
      <c r="C45" s="7"/>
      <c r="D45" s="8"/>
      <c r="E45" s="8"/>
      <c r="F45" s="8"/>
      <c r="G45" s="9"/>
      <c r="H45" s="9"/>
      <c r="I45" s="9"/>
      <c r="J45" s="9"/>
      <c r="K45" s="9"/>
      <c r="L45" s="9"/>
      <c r="M45" s="9"/>
      <c r="N45" s="10"/>
      <c r="O45" s="11" t="s">
        <v>4</v>
      </c>
    </row>
    <row r="46" spans="1:16" x14ac:dyDescent="0.2">
      <c r="A46" s="13"/>
      <c r="B46" s="13"/>
      <c r="C46" s="14"/>
      <c r="D46" s="15"/>
      <c r="E46" s="16" t="s">
        <v>5</v>
      </c>
      <c r="F46" s="17"/>
      <c r="G46" s="18" t="s">
        <v>6</v>
      </c>
      <c r="H46" s="18"/>
      <c r="I46" s="19" t="s">
        <v>7</v>
      </c>
      <c r="J46" s="19"/>
      <c r="K46" s="18" t="s">
        <v>8</v>
      </c>
      <c r="L46" s="18"/>
      <c r="M46" s="18"/>
      <c r="N46" s="20" t="s">
        <v>9</v>
      </c>
      <c r="O46" s="21" t="s">
        <v>10</v>
      </c>
    </row>
    <row r="47" spans="1:16" x14ac:dyDescent="0.2">
      <c r="A47" s="18" t="s">
        <v>11</v>
      </c>
      <c r="B47" s="18" t="s">
        <v>12</v>
      </c>
      <c r="C47" s="16" t="s">
        <v>13</v>
      </c>
      <c r="D47" s="17" t="s">
        <v>14</v>
      </c>
      <c r="E47" s="17" t="s">
        <v>15</v>
      </c>
      <c r="F47" s="17" t="s">
        <v>16</v>
      </c>
      <c r="G47" s="18" t="s">
        <v>17</v>
      </c>
      <c r="H47" s="18" t="s">
        <v>18</v>
      </c>
      <c r="I47" s="6" t="s">
        <v>17</v>
      </c>
      <c r="J47" s="6" t="s">
        <v>18</v>
      </c>
      <c r="K47" s="18" t="s">
        <v>19</v>
      </c>
      <c r="L47" s="18" t="s">
        <v>20</v>
      </c>
      <c r="M47" s="18" t="s">
        <v>21</v>
      </c>
      <c r="N47" s="18" t="s">
        <v>22</v>
      </c>
      <c r="O47" s="22" t="s">
        <v>76</v>
      </c>
    </row>
    <row r="48" spans="1:16" x14ac:dyDescent="0.2">
      <c r="A48" s="14" t="s">
        <v>24</v>
      </c>
      <c r="B48" s="39" t="s">
        <v>77</v>
      </c>
      <c r="C48" s="14"/>
      <c r="D48" s="15"/>
      <c r="E48" s="25"/>
      <c r="F48" s="25"/>
      <c r="G48" s="13"/>
      <c r="H48" s="13"/>
      <c r="I48" s="13"/>
      <c r="J48" s="13"/>
      <c r="K48" s="13"/>
      <c r="L48" s="13"/>
      <c r="M48" s="13"/>
      <c r="N48" s="13"/>
      <c r="O48" s="24">
        <f>IF(((H48+I48+J48+K48+L48+G48+M48+N48)*F48*0.030462*100)-INT((H48+I48+J48+K48+L48+G48+M48+N48)*F48*0.030462*100)&gt;=0.5,(INT((H48+I48+J48+K48+L48+G48+M48+N48)*F48*0.030462*100)+1)/100,(INT((H48+I48+J48+K48+L48+G48+M48+N48)*F48*0.030462*100))/100)</f>
        <v>0</v>
      </c>
    </row>
    <row r="49" spans="1:15" x14ac:dyDescent="0.2">
      <c r="A49" s="13"/>
      <c r="B49" s="13" t="s">
        <v>78</v>
      </c>
      <c r="C49" s="15" t="s">
        <v>79</v>
      </c>
      <c r="D49" s="15" t="s">
        <v>80</v>
      </c>
      <c r="E49" s="25">
        <v>3</v>
      </c>
      <c r="F49" s="25">
        <v>0</v>
      </c>
      <c r="G49" s="13">
        <v>800</v>
      </c>
      <c r="H49" s="13"/>
      <c r="I49" s="13"/>
      <c r="J49" s="13"/>
      <c r="K49" s="13">
        <v>975</v>
      </c>
      <c r="L49" s="13"/>
      <c r="M49" s="13"/>
      <c r="N49" s="13"/>
      <c r="O49" s="24">
        <f t="shared" ref="O49:O80" si="1">IF(((H49+I49+J49+K49+L49+G49+M49+N49)*F49*0.034424*100)-INT((H49+I49+J49+K49+L49+G49+M49+N49)*F49*0.034424*100)&gt;=0.5,(INT((H49+I49+J49+K49+L49+G49+M49+N49)*F49*0.030462*100)+1)/100,(INT((H49+I49+J49+K49+L49+G49+M49+N49)*F49*0.030462*100))/100)</f>
        <v>0</v>
      </c>
    </row>
    <row r="50" spans="1:15" x14ac:dyDescent="0.2">
      <c r="A50" s="13"/>
      <c r="B50" s="13" t="s">
        <v>81</v>
      </c>
      <c r="C50" s="15" t="s">
        <v>79</v>
      </c>
      <c r="D50" s="15" t="s">
        <v>80</v>
      </c>
      <c r="E50" s="25">
        <v>3</v>
      </c>
      <c r="F50" s="25"/>
      <c r="G50" s="13">
        <v>800</v>
      </c>
      <c r="H50" s="13"/>
      <c r="I50" s="13"/>
      <c r="J50" s="13"/>
      <c r="K50" s="13">
        <v>975</v>
      </c>
      <c r="L50" s="13"/>
      <c r="M50" s="13"/>
      <c r="N50" s="13"/>
      <c r="O50" s="24">
        <f t="shared" si="1"/>
        <v>0</v>
      </c>
    </row>
    <row r="51" spans="1:15" x14ac:dyDescent="0.2">
      <c r="A51" s="13"/>
      <c r="B51" s="13" t="s">
        <v>82</v>
      </c>
      <c r="C51" s="15" t="s">
        <v>79</v>
      </c>
      <c r="D51" s="15" t="s">
        <v>83</v>
      </c>
      <c r="E51" s="25">
        <v>2</v>
      </c>
      <c r="F51" s="25">
        <v>2</v>
      </c>
      <c r="G51" s="13">
        <v>800</v>
      </c>
      <c r="H51" s="13"/>
      <c r="I51" s="13"/>
      <c r="J51" s="13"/>
      <c r="K51" s="13">
        <v>1400</v>
      </c>
      <c r="L51" s="13"/>
      <c r="M51" s="13"/>
      <c r="N51" s="13"/>
      <c r="O51" s="24">
        <f t="shared" si="1"/>
        <v>134.04</v>
      </c>
    </row>
    <row r="52" spans="1:15" x14ac:dyDescent="0.2">
      <c r="A52" s="13"/>
      <c r="B52" s="13" t="s">
        <v>84</v>
      </c>
      <c r="C52" s="15" t="s">
        <v>79</v>
      </c>
      <c r="D52" s="15" t="s">
        <v>83</v>
      </c>
      <c r="E52" s="25">
        <v>10</v>
      </c>
      <c r="F52" s="25">
        <v>10</v>
      </c>
      <c r="G52" s="13">
        <v>800</v>
      </c>
      <c r="H52" s="13"/>
      <c r="I52" s="13"/>
      <c r="J52" s="13"/>
      <c r="K52" s="13">
        <v>1400</v>
      </c>
      <c r="L52" s="13"/>
      <c r="M52" s="13"/>
      <c r="N52" s="13"/>
      <c r="O52" s="24">
        <f t="shared" si="1"/>
        <v>670.17</v>
      </c>
    </row>
    <row r="53" spans="1:15" x14ac:dyDescent="0.2">
      <c r="A53" s="13"/>
      <c r="B53" s="13" t="s">
        <v>85</v>
      </c>
      <c r="C53" s="15" t="s">
        <v>79</v>
      </c>
      <c r="D53" s="15" t="s">
        <v>83</v>
      </c>
      <c r="E53" s="25">
        <v>2</v>
      </c>
      <c r="F53" s="25">
        <v>2</v>
      </c>
      <c r="G53" s="13">
        <v>800</v>
      </c>
      <c r="H53" s="13"/>
      <c r="I53" s="13"/>
      <c r="J53" s="13"/>
      <c r="K53" s="13">
        <v>1400</v>
      </c>
      <c r="L53" s="13"/>
      <c r="M53" s="13"/>
      <c r="N53" s="13"/>
      <c r="O53" s="24">
        <f t="shared" si="1"/>
        <v>134.04</v>
      </c>
    </row>
    <row r="54" spans="1:15" x14ac:dyDescent="0.2">
      <c r="A54" s="13"/>
      <c r="B54" s="13" t="s">
        <v>86</v>
      </c>
      <c r="C54" s="15" t="s">
        <v>79</v>
      </c>
      <c r="D54" s="15" t="s">
        <v>83</v>
      </c>
      <c r="E54" s="25">
        <v>2</v>
      </c>
      <c r="F54" s="25">
        <v>2</v>
      </c>
      <c r="G54" s="13">
        <v>800</v>
      </c>
      <c r="H54" s="13"/>
      <c r="I54" s="13"/>
      <c r="J54" s="13"/>
      <c r="K54" s="13">
        <v>1400</v>
      </c>
      <c r="L54" s="13"/>
      <c r="M54" s="13"/>
      <c r="N54" s="13"/>
      <c r="O54" s="24">
        <f t="shared" si="1"/>
        <v>134.04</v>
      </c>
    </row>
    <row r="55" spans="1:15" x14ac:dyDescent="0.2">
      <c r="A55" s="13"/>
      <c r="B55" s="13" t="s">
        <v>87</v>
      </c>
      <c r="C55" s="15" t="s">
        <v>79</v>
      </c>
      <c r="D55" s="15" t="s">
        <v>88</v>
      </c>
      <c r="E55" s="25">
        <v>1</v>
      </c>
      <c r="F55" s="25">
        <v>1</v>
      </c>
      <c r="G55" s="13">
        <v>775</v>
      </c>
      <c r="H55" s="13"/>
      <c r="I55" s="13"/>
      <c r="J55" s="13"/>
      <c r="K55" s="13">
        <v>975</v>
      </c>
      <c r="L55" s="13"/>
      <c r="M55" s="13"/>
      <c r="N55" s="13"/>
      <c r="O55" s="24">
        <f t="shared" si="1"/>
        <v>53.3</v>
      </c>
    </row>
    <row r="56" spans="1:15" x14ac:dyDescent="0.2">
      <c r="A56" s="13"/>
      <c r="B56" s="13" t="s">
        <v>89</v>
      </c>
      <c r="C56" s="15" t="s">
        <v>79</v>
      </c>
      <c r="D56" s="15" t="s">
        <v>90</v>
      </c>
      <c r="E56" s="25">
        <v>4</v>
      </c>
      <c r="F56" s="25">
        <v>4</v>
      </c>
      <c r="G56" s="13">
        <v>775</v>
      </c>
      <c r="H56" s="13"/>
      <c r="I56" s="13"/>
      <c r="J56" s="13"/>
      <c r="K56" s="13">
        <v>1400</v>
      </c>
      <c r="L56" s="13"/>
      <c r="M56" s="13"/>
      <c r="N56" s="13"/>
      <c r="O56" s="24">
        <f t="shared" si="1"/>
        <v>265.02</v>
      </c>
    </row>
    <row r="57" spans="1:15" x14ac:dyDescent="0.2">
      <c r="A57" s="13"/>
      <c r="B57" s="13" t="s">
        <v>91</v>
      </c>
      <c r="C57" s="15" t="s">
        <v>79</v>
      </c>
      <c r="D57" s="15" t="s">
        <v>92</v>
      </c>
      <c r="E57" s="25">
        <v>3</v>
      </c>
      <c r="F57" s="25">
        <v>2</v>
      </c>
      <c r="G57" s="13">
        <v>700</v>
      </c>
      <c r="H57" s="13"/>
      <c r="I57" s="13"/>
      <c r="J57" s="13"/>
      <c r="K57" s="13">
        <v>975</v>
      </c>
      <c r="L57" s="13"/>
      <c r="M57" s="13"/>
      <c r="N57" s="13"/>
      <c r="O57" s="24">
        <f t="shared" si="1"/>
        <v>102.04</v>
      </c>
    </row>
    <row r="58" spans="1:15" x14ac:dyDescent="0.2">
      <c r="A58" s="13"/>
      <c r="B58" s="13" t="s">
        <v>93</v>
      </c>
      <c r="C58" s="15" t="s">
        <v>79</v>
      </c>
      <c r="D58" s="15" t="s">
        <v>92</v>
      </c>
      <c r="E58" s="25">
        <v>1</v>
      </c>
      <c r="F58" s="25"/>
      <c r="G58" s="13">
        <v>700</v>
      </c>
      <c r="H58" s="13"/>
      <c r="I58" s="13"/>
      <c r="J58" s="13"/>
      <c r="K58" s="13">
        <v>975</v>
      </c>
      <c r="L58" s="13"/>
      <c r="M58" s="13"/>
      <c r="N58" s="13"/>
      <c r="O58" s="24">
        <f t="shared" si="1"/>
        <v>0</v>
      </c>
    </row>
    <row r="59" spans="1:15" x14ac:dyDescent="0.2">
      <c r="A59" s="13"/>
      <c r="B59" s="13" t="s">
        <v>94</v>
      </c>
      <c r="C59" s="15" t="s">
        <v>79</v>
      </c>
      <c r="D59" s="15" t="s">
        <v>92</v>
      </c>
      <c r="E59" s="25">
        <v>3</v>
      </c>
      <c r="F59" s="25">
        <v>1</v>
      </c>
      <c r="G59" s="13">
        <v>700</v>
      </c>
      <c r="H59" s="13"/>
      <c r="I59" s="13"/>
      <c r="J59" s="13"/>
      <c r="K59" s="13">
        <v>975</v>
      </c>
      <c r="L59" s="13"/>
      <c r="M59" s="13"/>
      <c r="N59" s="26"/>
      <c r="O59" s="24">
        <f t="shared" si="1"/>
        <v>51.02</v>
      </c>
    </row>
    <row r="60" spans="1:15" x14ac:dyDescent="0.2">
      <c r="A60" s="13"/>
      <c r="B60" s="13" t="s">
        <v>95</v>
      </c>
      <c r="C60" s="15" t="s">
        <v>79</v>
      </c>
      <c r="D60" s="15" t="s">
        <v>92</v>
      </c>
      <c r="E60" s="25">
        <v>2</v>
      </c>
      <c r="F60" s="25">
        <v>0</v>
      </c>
      <c r="G60" s="13">
        <v>700</v>
      </c>
      <c r="H60" s="13"/>
      <c r="I60" s="13"/>
      <c r="J60" s="13"/>
      <c r="K60" s="13">
        <v>975</v>
      </c>
      <c r="L60" s="13"/>
      <c r="M60" s="13"/>
      <c r="N60" s="13"/>
      <c r="O60" s="24">
        <f t="shared" si="1"/>
        <v>0</v>
      </c>
    </row>
    <row r="61" spans="1:15" x14ac:dyDescent="0.2">
      <c r="A61" s="13"/>
      <c r="B61" s="13" t="s">
        <v>96</v>
      </c>
      <c r="C61" s="15" t="s">
        <v>79</v>
      </c>
      <c r="D61" s="15" t="s">
        <v>97</v>
      </c>
      <c r="E61" s="25">
        <v>1</v>
      </c>
      <c r="F61" s="25">
        <v>1</v>
      </c>
      <c r="G61" s="13">
        <v>700</v>
      </c>
      <c r="H61" s="13"/>
      <c r="I61" s="13"/>
      <c r="J61" s="13"/>
      <c r="K61" s="13">
        <v>1400</v>
      </c>
      <c r="L61" s="13"/>
      <c r="M61" s="13"/>
      <c r="N61" s="26"/>
      <c r="O61" s="24">
        <f t="shared" si="1"/>
        <v>63.97</v>
      </c>
    </row>
    <row r="62" spans="1:15" hidden="1" x14ac:dyDescent="0.2">
      <c r="A62" s="13"/>
      <c r="B62" s="39"/>
      <c r="C62" s="14"/>
      <c r="D62" s="15"/>
      <c r="E62" s="25"/>
      <c r="F62" s="25"/>
      <c r="G62" s="13"/>
      <c r="H62" s="13"/>
      <c r="I62" s="13"/>
      <c r="J62" s="13"/>
      <c r="K62" s="13"/>
      <c r="L62" s="13"/>
      <c r="M62" s="13"/>
      <c r="N62" s="13"/>
      <c r="O62" s="24">
        <f t="shared" si="1"/>
        <v>0</v>
      </c>
    </row>
    <row r="63" spans="1:15" hidden="1" x14ac:dyDescent="0.2">
      <c r="O63" s="24">
        <f t="shared" si="1"/>
        <v>0</v>
      </c>
    </row>
    <row r="64" spans="1:15" hidden="1" x14ac:dyDescent="0.2">
      <c r="O64" s="24">
        <f t="shared" si="1"/>
        <v>0</v>
      </c>
    </row>
    <row r="65" spans="1:15" hidden="1" x14ac:dyDescent="0.2">
      <c r="O65" s="24">
        <f t="shared" si="1"/>
        <v>0</v>
      </c>
    </row>
    <row r="66" spans="1:15" hidden="1" x14ac:dyDescent="0.2">
      <c r="O66" s="24">
        <f t="shared" si="1"/>
        <v>0</v>
      </c>
    </row>
    <row r="67" spans="1:15" hidden="1" x14ac:dyDescent="0.2">
      <c r="O67" s="24">
        <f t="shared" si="1"/>
        <v>0</v>
      </c>
    </row>
    <row r="68" spans="1:15" hidden="1" x14ac:dyDescent="0.2">
      <c r="O68" s="24">
        <f t="shared" si="1"/>
        <v>0</v>
      </c>
    </row>
    <row r="69" spans="1:15" hidden="1" x14ac:dyDescent="0.2">
      <c r="O69" s="24">
        <f t="shared" si="1"/>
        <v>0</v>
      </c>
    </row>
    <row r="70" spans="1:15" hidden="1" x14ac:dyDescent="0.2">
      <c r="O70" s="24">
        <f t="shared" si="1"/>
        <v>0</v>
      </c>
    </row>
    <row r="71" spans="1:15" hidden="1" x14ac:dyDescent="0.2">
      <c r="O71" s="24">
        <f t="shared" si="1"/>
        <v>0</v>
      </c>
    </row>
    <row r="72" spans="1:15" x14ac:dyDescent="0.2">
      <c r="A72" s="13"/>
      <c r="B72" s="13" t="s">
        <v>98</v>
      </c>
      <c r="C72" s="15" t="s">
        <v>79</v>
      </c>
      <c r="D72" s="15" t="s">
        <v>97</v>
      </c>
      <c r="E72" s="25">
        <v>1</v>
      </c>
      <c r="F72" s="25">
        <v>1</v>
      </c>
      <c r="G72" s="13">
        <v>700</v>
      </c>
      <c r="H72" s="13"/>
      <c r="I72" s="13"/>
      <c r="J72" s="13"/>
      <c r="K72" s="13">
        <v>1400</v>
      </c>
      <c r="L72" s="13"/>
      <c r="M72" s="13"/>
      <c r="N72" s="26"/>
      <c r="O72" s="24">
        <f>IF(((H72+I72+J72+K72+L72+G72+M72+N72)*F72*0.034424*100)-INT((H72+I72+J72+K72+L72+G72+M72+N72)*F72*0.034424*100)&gt;=0.5,(INT((H72+I72+J72+K72+L72+G72+M72+N72)*F72*0.030462*100)+1)/100,(INT((H72+I72+J72+K72+L72+G72+M72+N72)*F72*0.030462*100))/100)</f>
        <v>63.97</v>
      </c>
    </row>
    <row r="73" spans="1:15" x14ac:dyDescent="0.2">
      <c r="A73" s="13"/>
      <c r="B73" s="13" t="s">
        <v>99</v>
      </c>
      <c r="C73" s="15" t="s">
        <v>79</v>
      </c>
      <c r="D73" s="15" t="s">
        <v>100</v>
      </c>
      <c r="E73" s="25">
        <v>3</v>
      </c>
      <c r="F73" s="25">
        <v>0</v>
      </c>
      <c r="G73" s="13">
        <v>650</v>
      </c>
      <c r="H73" s="13"/>
      <c r="I73" s="13"/>
      <c r="J73" s="13"/>
      <c r="K73" s="13">
        <v>975</v>
      </c>
      <c r="L73" s="13"/>
      <c r="M73" s="13"/>
      <c r="N73" s="13"/>
      <c r="O73" s="24">
        <f t="shared" si="1"/>
        <v>0</v>
      </c>
    </row>
    <row r="74" spans="1:15" x14ac:dyDescent="0.2">
      <c r="A74" s="13"/>
      <c r="B74" s="13" t="s">
        <v>101</v>
      </c>
      <c r="C74" s="15" t="s">
        <v>79</v>
      </c>
      <c r="D74" s="42" t="s">
        <v>100</v>
      </c>
      <c r="E74" s="25">
        <v>10</v>
      </c>
      <c r="F74" s="25">
        <v>4</v>
      </c>
      <c r="G74" s="27">
        <v>650</v>
      </c>
      <c r="H74" s="13"/>
      <c r="I74" s="13"/>
      <c r="J74" s="13"/>
      <c r="K74" s="13">
        <v>975</v>
      </c>
      <c r="L74" s="13"/>
      <c r="M74" s="13"/>
      <c r="N74" s="13"/>
      <c r="O74" s="24">
        <f t="shared" si="1"/>
        <v>198.01</v>
      </c>
    </row>
    <row r="75" spans="1:15" x14ac:dyDescent="0.2">
      <c r="A75" s="13"/>
      <c r="B75" s="13" t="s">
        <v>102</v>
      </c>
      <c r="C75" s="15" t="s">
        <v>79</v>
      </c>
      <c r="D75" s="15" t="s">
        <v>103</v>
      </c>
      <c r="E75" s="25">
        <v>8</v>
      </c>
      <c r="F75" s="25">
        <v>8</v>
      </c>
      <c r="G75" s="13">
        <v>650</v>
      </c>
      <c r="H75" s="13"/>
      <c r="I75" s="13"/>
      <c r="J75" s="13"/>
      <c r="K75" s="13">
        <v>1400</v>
      </c>
      <c r="L75" s="13"/>
      <c r="M75" s="13"/>
      <c r="N75" s="13"/>
      <c r="O75" s="24">
        <f t="shared" si="1"/>
        <v>499.57</v>
      </c>
    </row>
    <row r="76" spans="1:15" x14ac:dyDescent="0.2">
      <c r="A76" s="13"/>
      <c r="B76" s="43" t="s">
        <v>104</v>
      </c>
      <c r="C76" s="15" t="s">
        <v>79</v>
      </c>
      <c r="D76" s="42" t="s">
        <v>103</v>
      </c>
      <c r="E76" s="25">
        <v>3</v>
      </c>
      <c r="F76" s="25">
        <v>3</v>
      </c>
      <c r="G76" s="27">
        <v>650</v>
      </c>
      <c r="H76" s="13"/>
      <c r="I76" s="13"/>
      <c r="J76" s="13"/>
      <c r="K76" s="13">
        <v>1400</v>
      </c>
      <c r="L76" s="13"/>
      <c r="M76" s="13"/>
      <c r="N76" s="13"/>
      <c r="O76" s="24">
        <f t="shared" si="1"/>
        <v>187.35</v>
      </c>
    </row>
    <row r="77" spans="1:15" x14ac:dyDescent="0.2">
      <c r="A77" s="13"/>
      <c r="B77" s="13" t="s">
        <v>105</v>
      </c>
      <c r="C77" s="15" t="s">
        <v>79</v>
      </c>
      <c r="D77" s="15" t="s">
        <v>106</v>
      </c>
      <c r="E77" s="25">
        <v>7</v>
      </c>
      <c r="F77" s="25">
        <v>1</v>
      </c>
      <c r="G77" s="13">
        <v>525</v>
      </c>
      <c r="H77" s="13"/>
      <c r="I77" s="13"/>
      <c r="J77" s="13"/>
      <c r="K77" s="13">
        <v>425</v>
      </c>
      <c r="L77" s="13"/>
      <c r="M77" s="13"/>
      <c r="N77" s="13"/>
      <c r="O77" s="24">
        <f t="shared" si="1"/>
        <v>28.93</v>
      </c>
    </row>
    <row r="78" spans="1:15" x14ac:dyDescent="0.2">
      <c r="A78" s="13"/>
      <c r="B78" s="44" t="s">
        <v>107</v>
      </c>
      <c r="C78" s="45" t="s">
        <v>79</v>
      </c>
      <c r="D78" s="15" t="s">
        <v>106</v>
      </c>
      <c r="E78" s="25">
        <v>4</v>
      </c>
      <c r="F78" s="25">
        <v>0</v>
      </c>
      <c r="G78" s="13">
        <v>525</v>
      </c>
      <c r="H78" s="13"/>
      <c r="I78" s="13"/>
      <c r="J78" s="13"/>
      <c r="K78" s="13">
        <v>425</v>
      </c>
      <c r="L78" s="13"/>
      <c r="M78" s="13"/>
      <c r="N78" s="13"/>
      <c r="O78" s="24">
        <f t="shared" si="1"/>
        <v>0</v>
      </c>
    </row>
    <row r="79" spans="1:15" x14ac:dyDescent="0.2">
      <c r="A79" s="13"/>
      <c r="B79" s="13" t="s">
        <v>105</v>
      </c>
      <c r="C79" s="15" t="s">
        <v>79</v>
      </c>
      <c r="D79" s="15" t="s">
        <v>106</v>
      </c>
      <c r="E79" s="25">
        <v>1</v>
      </c>
      <c r="F79" s="25">
        <v>1</v>
      </c>
      <c r="G79" s="13">
        <v>525</v>
      </c>
      <c r="H79" s="13"/>
      <c r="I79" s="13"/>
      <c r="J79" s="13"/>
      <c r="K79" s="13">
        <v>425</v>
      </c>
      <c r="L79" s="13"/>
      <c r="M79" s="13"/>
      <c r="N79" s="13"/>
      <c r="O79" s="24">
        <f>IF(((H79+I79+J79+K79+L79+G79+M79+N79)*F79*0.034424*100)-INT((H79+I79+J79+K79+L79+G79+M79+N79)*F79*0.034424*100)&gt;=0.5,(INT((H79+I79+J79+K79+L79+G79+M79+N79)*F79*0.030462*100)+1)/100,(INT((H79+I79+J79+K79+L79+G79+M79+N79)*F79*0.030462*100))/100)</f>
        <v>28.93</v>
      </c>
    </row>
    <row r="80" spans="1:15" x14ac:dyDescent="0.2">
      <c r="A80" s="13"/>
      <c r="B80" s="13" t="s">
        <v>108</v>
      </c>
      <c r="C80" s="15" t="s">
        <v>79</v>
      </c>
      <c r="D80" s="15" t="s">
        <v>109</v>
      </c>
      <c r="E80" s="25">
        <v>1</v>
      </c>
      <c r="F80" s="25">
        <v>1</v>
      </c>
      <c r="G80" s="13">
        <v>525</v>
      </c>
      <c r="H80" s="13"/>
      <c r="I80" s="13"/>
      <c r="J80" s="13"/>
      <c r="K80" s="13">
        <v>525</v>
      </c>
      <c r="L80" s="13"/>
      <c r="M80" s="13"/>
      <c r="N80" s="13"/>
      <c r="O80" s="24">
        <f t="shared" si="1"/>
        <v>31.99</v>
      </c>
    </row>
    <row r="81" spans="1:16" x14ac:dyDescent="0.2">
      <c r="A81" s="13"/>
      <c r="B81" s="46" t="s">
        <v>74</v>
      </c>
      <c r="C81" s="14"/>
      <c r="D81" s="15"/>
      <c r="E81" s="31">
        <f>SUM(E49:E80)</f>
        <v>75</v>
      </c>
      <c r="F81" s="31">
        <f>SUM(F49:F80)</f>
        <v>44</v>
      </c>
      <c r="G81" s="27"/>
      <c r="H81" s="13"/>
      <c r="I81" s="13"/>
      <c r="J81" s="13"/>
      <c r="K81" s="13"/>
      <c r="L81" s="13"/>
      <c r="M81" s="13"/>
      <c r="N81" s="26"/>
      <c r="O81" s="47">
        <f>SUM(O48:O80)</f>
        <v>2646.3899999999994</v>
      </c>
    </row>
    <row r="82" spans="1:16" x14ac:dyDescent="0.2">
      <c r="A82" s="15"/>
      <c r="B82" s="23" t="s">
        <v>110</v>
      </c>
      <c r="C82" s="14"/>
      <c r="D82" s="15"/>
      <c r="E82" s="25"/>
      <c r="F82" s="25"/>
      <c r="G82" s="27"/>
      <c r="H82" s="13"/>
      <c r="I82" s="13"/>
      <c r="J82" s="13"/>
      <c r="K82" s="13"/>
      <c r="L82" s="13"/>
      <c r="M82" s="13"/>
      <c r="N82" s="26"/>
      <c r="O82" s="24">
        <f>IF(((H82+I82+J82+K82+L82+G82+M82+N82)*F82*0.030462*100)-INT((H82+I82+J82+K82+L82+G82+M82+N82)*F82*0.030462*100)&gt;=0.5,(INT((H82+I82+J82+K82+L82+G82+M82+N82)*F82*0.030462*100)+1)/100,(INT((H82+I82+J82+K82+L82+G82+M82+N82)*F82*0.030462*100))/100)</f>
        <v>0</v>
      </c>
    </row>
    <row r="83" spans="1:16" x14ac:dyDescent="0.2">
      <c r="A83" s="13"/>
      <c r="B83" s="13" t="s">
        <v>111</v>
      </c>
      <c r="C83" s="15" t="s">
        <v>112</v>
      </c>
      <c r="D83" s="42" t="s">
        <v>113</v>
      </c>
      <c r="E83" s="48">
        <v>2</v>
      </c>
      <c r="F83" s="48"/>
      <c r="G83" s="13">
        <v>800</v>
      </c>
      <c r="H83" s="13"/>
      <c r="I83" s="13">
        <v>500</v>
      </c>
      <c r="J83" s="13"/>
      <c r="K83" s="13">
        <v>1600</v>
      </c>
      <c r="L83" s="13">
        <v>1500</v>
      </c>
      <c r="M83" s="13"/>
      <c r="N83" s="13"/>
      <c r="O83" s="24">
        <f t="shared" ref="O83:O97" si="2">IF(((H83+I83+J83+K83+L83+G83+M83+N83)*F83*0.034424*100)-INT((H83+I83+J83+K83+L83+G83+M83+N83)*F83*0.034424*100)&gt;=0.5,(INT((H83+I83+J83+K83+L83+G83+M83+N83)*F83*0.030462*100)+1)/100,(INT((H83+I83+J83+K83+L83+G83+M83+N83)*F83*0.030462*100))/100)</f>
        <v>0</v>
      </c>
    </row>
    <row r="84" spans="1:16" x14ac:dyDescent="0.2">
      <c r="A84" s="13"/>
      <c r="B84" s="13" t="s">
        <v>114</v>
      </c>
      <c r="C84" s="15" t="s">
        <v>112</v>
      </c>
      <c r="D84" s="42" t="s">
        <v>115</v>
      </c>
      <c r="E84" s="48">
        <v>2</v>
      </c>
      <c r="F84" s="48">
        <v>0</v>
      </c>
      <c r="G84" s="13">
        <v>800</v>
      </c>
      <c r="H84" s="13"/>
      <c r="I84" s="13">
        <v>500</v>
      </c>
      <c r="J84" s="13"/>
      <c r="K84" s="13">
        <v>1200</v>
      </c>
      <c r="L84" s="13">
        <v>1500</v>
      </c>
      <c r="M84" s="13"/>
      <c r="N84" s="13"/>
      <c r="O84" s="24">
        <f t="shared" si="2"/>
        <v>0</v>
      </c>
    </row>
    <row r="85" spans="1:16" x14ac:dyDescent="0.2">
      <c r="A85" s="13"/>
      <c r="B85" s="13" t="s">
        <v>116</v>
      </c>
      <c r="C85" s="15" t="s">
        <v>112</v>
      </c>
      <c r="D85" s="15" t="s">
        <v>117</v>
      </c>
      <c r="E85" s="25">
        <v>1</v>
      </c>
      <c r="F85" s="25">
        <v>0</v>
      </c>
      <c r="G85" s="13">
        <v>650</v>
      </c>
      <c r="H85" s="13"/>
      <c r="I85" s="13">
        <v>500</v>
      </c>
      <c r="J85" s="13"/>
      <c r="K85" s="13">
        <v>1100</v>
      </c>
      <c r="L85" s="13"/>
      <c r="M85" s="13"/>
      <c r="N85" s="26"/>
      <c r="O85" s="24">
        <f t="shared" si="2"/>
        <v>0</v>
      </c>
    </row>
    <row r="86" spans="1:16" x14ac:dyDescent="0.2">
      <c r="A86" s="13"/>
      <c r="B86" s="13" t="s">
        <v>118</v>
      </c>
      <c r="C86" s="15" t="s">
        <v>112</v>
      </c>
      <c r="D86" s="15" t="s">
        <v>119</v>
      </c>
      <c r="E86" s="25">
        <v>9</v>
      </c>
      <c r="F86" s="25">
        <v>0</v>
      </c>
      <c r="G86" s="13">
        <v>550</v>
      </c>
      <c r="H86" s="13"/>
      <c r="I86" s="13">
        <v>500</v>
      </c>
      <c r="J86" s="13"/>
      <c r="K86" s="13">
        <v>500</v>
      </c>
      <c r="L86" s="49"/>
      <c r="M86" s="13"/>
      <c r="N86" s="26"/>
      <c r="O86" s="24">
        <f t="shared" si="2"/>
        <v>0</v>
      </c>
      <c r="P86" s="50"/>
    </row>
    <row r="87" spans="1:16" ht="12" customHeight="1" x14ac:dyDescent="0.2">
      <c r="A87" s="13"/>
      <c r="B87" s="13" t="s">
        <v>120</v>
      </c>
      <c r="C87" s="15" t="s">
        <v>112</v>
      </c>
      <c r="D87" s="15" t="s">
        <v>119</v>
      </c>
      <c r="E87" s="25">
        <v>2</v>
      </c>
      <c r="F87" s="25">
        <v>1</v>
      </c>
      <c r="G87" s="13">
        <v>550</v>
      </c>
      <c r="H87" s="13"/>
      <c r="I87" s="13">
        <v>500</v>
      </c>
      <c r="J87" s="13"/>
      <c r="K87" s="13">
        <v>500</v>
      </c>
      <c r="L87" s="13"/>
      <c r="M87" s="13"/>
      <c r="N87" s="13"/>
      <c r="O87" s="24">
        <f t="shared" si="2"/>
        <v>47.22</v>
      </c>
    </row>
    <row r="88" spans="1:16" x14ac:dyDescent="0.2">
      <c r="A88" s="13"/>
      <c r="B88" s="13" t="s">
        <v>121</v>
      </c>
      <c r="C88" s="15" t="s">
        <v>112</v>
      </c>
      <c r="D88" s="15" t="s">
        <v>119</v>
      </c>
      <c r="E88" s="51">
        <v>5</v>
      </c>
      <c r="F88" s="51">
        <v>0</v>
      </c>
      <c r="G88" s="13">
        <v>550</v>
      </c>
      <c r="H88" s="13"/>
      <c r="I88" s="13">
        <v>500</v>
      </c>
      <c r="J88" s="13"/>
      <c r="K88" s="13">
        <v>500</v>
      </c>
      <c r="L88" s="13"/>
      <c r="M88" s="13"/>
      <c r="N88" s="26"/>
      <c r="O88" s="24">
        <f t="shared" si="2"/>
        <v>0</v>
      </c>
    </row>
    <row r="89" spans="1:16" x14ac:dyDescent="0.2">
      <c r="A89" s="13"/>
      <c r="B89" s="13" t="s">
        <v>122</v>
      </c>
      <c r="C89" s="15" t="s">
        <v>112</v>
      </c>
      <c r="D89" s="15" t="s">
        <v>119</v>
      </c>
      <c r="E89" s="25">
        <v>4</v>
      </c>
      <c r="F89" s="25">
        <v>1</v>
      </c>
      <c r="G89" s="13">
        <v>550</v>
      </c>
      <c r="H89" s="13"/>
      <c r="I89" s="13">
        <v>500</v>
      </c>
      <c r="J89" s="13"/>
      <c r="K89" s="13">
        <v>500</v>
      </c>
      <c r="L89" s="13"/>
      <c r="M89" s="13"/>
      <c r="N89" s="26"/>
      <c r="O89" s="24">
        <f t="shared" si="2"/>
        <v>47.22</v>
      </c>
    </row>
    <row r="90" spans="1:16" ht="12" customHeight="1" x14ac:dyDescent="0.2">
      <c r="A90" s="13"/>
      <c r="B90" s="13" t="s">
        <v>123</v>
      </c>
      <c r="C90" s="15" t="s">
        <v>112</v>
      </c>
      <c r="D90" s="15" t="s">
        <v>119</v>
      </c>
      <c r="E90" s="25">
        <v>115</v>
      </c>
      <c r="F90" s="25">
        <v>14</v>
      </c>
      <c r="G90" s="13">
        <v>550</v>
      </c>
      <c r="H90" s="13"/>
      <c r="I90" s="13">
        <v>500</v>
      </c>
      <c r="J90" s="13"/>
      <c r="K90" s="13">
        <v>500</v>
      </c>
      <c r="L90" s="13"/>
      <c r="M90" s="13"/>
      <c r="N90" s="13"/>
      <c r="O90" s="24">
        <f t="shared" si="2"/>
        <v>661.02</v>
      </c>
    </row>
    <row r="91" spans="1:16" ht="12" customHeight="1" x14ac:dyDescent="0.2">
      <c r="A91" s="13"/>
      <c r="B91" s="13" t="s">
        <v>124</v>
      </c>
      <c r="C91" s="15" t="s">
        <v>112</v>
      </c>
      <c r="D91" s="15" t="s">
        <v>119</v>
      </c>
      <c r="E91" s="25">
        <v>17</v>
      </c>
      <c r="F91" s="25">
        <v>10</v>
      </c>
      <c r="G91" s="13">
        <v>550</v>
      </c>
      <c r="H91" s="13"/>
      <c r="I91" s="13">
        <v>500</v>
      </c>
      <c r="J91" s="13"/>
      <c r="K91" s="13">
        <v>500</v>
      </c>
      <c r="L91" s="13"/>
      <c r="M91" s="13"/>
      <c r="N91" s="13"/>
      <c r="O91" s="24">
        <f t="shared" si="2"/>
        <v>472.16</v>
      </c>
    </row>
    <row r="92" spans="1:16" ht="12" customHeight="1" x14ac:dyDescent="0.2">
      <c r="A92" s="13"/>
      <c r="B92" s="13" t="s">
        <v>125</v>
      </c>
      <c r="C92" s="15" t="s">
        <v>112</v>
      </c>
      <c r="D92" s="42" t="s">
        <v>119</v>
      </c>
      <c r="E92" s="48">
        <v>2</v>
      </c>
      <c r="F92" s="48">
        <v>2</v>
      </c>
      <c r="G92" s="13">
        <v>550</v>
      </c>
      <c r="H92" s="13"/>
      <c r="I92" s="13">
        <v>500</v>
      </c>
      <c r="J92" s="13"/>
      <c r="K92" s="13">
        <v>500</v>
      </c>
      <c r="L92" s="13"/>
      <c r="M92" s="13"/>
      <c r="N92" s="13"/>
      <c r="O92" s="24">
        <f t="shared" si="2"/>
        <v>94.43</v>
      </c>
    </row>
    <row r="93" spans="1:16" ht="12" customHeight="1" x14ac:dyDescent="0.2">
      <c r="A93" s="13"/>
      <c r="B93" s="13" t="s">
        <v>126</v>
      </c>
      <c r="C93" s="15" t="s">
        <v>112</v>
      </c>
      <c r="D93" s="15" t="s">
        <v>127</v>
      </c>
      <c r="E93" s="25">
        <v>19</v>
      </c>
      <c r="F93" s="25">
        <v>1</v>
      </c>
      <c r="G93" s="13">
        <v>500</v>
      </c>
      <c r="H93" s="13"/>
      <c r="I93" s="13">
        <v>500</v>
      </c>
      <c r="J93" s="13"/>
      <c r="K93" s="13">
        <v>200</v>
      </c>
      <c r="L93" s="13"/>
      <c r="M93" s="13"/>
      <c r="N93" s="13"/>
      <c r="O93" s="24">
        <f t="shared" si="2"/>
        <v>36.56</v>
      </c>
    </row>
    <row r="94" spans="1:16" ht="12" customHeight="1" x14ac:dyDescent="0.2">
      <c r="A94" s="13"/>
      <c r="B94" s="13" t="s">
        <v>128</v>
      </c>
      <c r="C94" s="15" t="s">
        <v>112</v>
      </c>
      <c r="D94" s="15" t="s">
        <v>127</v>
      </c>
      <c r="E94" s="25">
        <v>2</v>
      </c>
      <c r="F94" s="25"/>
      <c r="G94" s="13">
        <v>500</v>
      </c>
      <c r="H94" s="13"/>
      <c r="I94" s="13">
        <v>500</v>
      </c>
      <c r="J94" s="13"/>
      <c r="K94" s="13">
        <v>200</v>
      </c>
      <c r="L94" s="13"/>
      <c r="M94" s="13"/>
      <c r="N94" s="13"/>
      <c r="O94" s="24">
        <f>IF(((H94+I94+J94+K94+L94+G94+M94+N94)*F94*0.034424*100)-INT((H94+I94+J94+K94+L94+G94+M94+N94)*F94*0.034424*100)&gt;=0.5,(INT((H94+I94+J94+K94+L94+G94+M94+N94)*F94*0.030462*100)+1)/100,(INT((H94+I94+J94+K94+L94+G94+M94+N94)*F94*0.030462*100))/100)</f>
        <v>0</v>
      </c>
    </row>
    <row r="95" spans="1:16" x14ac:dyDescent="0.2">
      <c r="A95" s="13"/>
      <c r="B95" s="13" t="s">
        <v>129</v>
      </c>
      <c r="C95" s="15" t="s">
        <v>112</v>
      </c>
      <c r="D95" s="42" t="s">
        <v>103</v>
      </c>
      <c r="E95" s="48">
        <v>3</v>
      </c>
      <c r="F95" s="25">
        <v>0</v>
      </c>
      <c r="G95" s="27">
        <v>550</v>
      </c>
      <c r="H95" s="13"/>
      <c r="I95" s="13">
        <v>500</v>
      </c>
      <c r="J95" s="13">
        <v>1500</v>
      </c>
      <c r="K95" s="13">
        <v>1800</v>
      </c>
      <c r="L95" s="13"/>
      <c r="M95" s="13"/>
      <c r="N95" s="13"/>
      <c r="O95" s="24">
        <f t="shared" si="2"/>
        <v>0</v>
      </c>
    </row>
    <row r="96" spans="1:16" ht="12" customHeight="1" x14ac:dyDescent="0.2">
      <c r="A96" s="13"/>
      <c r="B96" s="13" t="s">
        <v>130</v>
      </c>
      <c r="C96" s="15" t="s">
        <v>112</v>
      </c>
      <c r="D96" s="42" t="s">
        <v>131</v>
      </c>
      <c r="E96" s="48">
        <v>10</v>
      </c>
      <c r="F96" s="25"/>
      <c r="G96" s="27">
        <v>550</v>
      </c>
      <c r="H96" s="13"/>
      <c r="I96" s="13">
        <v>500</v>
      </c>
      <c r="J96" s="13"/>
      <c r="K96" s="13">
        <v>950</v>
      </c>
      <c r="L96" s="13"/>
      <c r="M96" s="13"/>
      <c r="N96" s="13"/>
      <c r="O96" s="24">
        <f t="shared" si="2"/>
        <v>0</v>
      </c>
    </row>
    <row r="97" spans="1:16" ht="12" customHeight="1" x14ac:dyDescent="0.2">
      <c r="A97" s="13"/>
      <c r="B97" s="13" t="s">
        <v>132</v>
      </c>
      <c r="C97" s="15" t="s">
        <v>112</v>
      </c>
      <c r="D97" s="15" t="s">
        <v>133</v>
      </c>
      <c r="E97" s="51">
        <v>1</v>
      </c>
      <c r="F97" s="25"/>
      <c r="G97" s="27">
        <v>550</v>
      </c>
      <c r="H97" s="13"/>
      <c r="I97" s="13">
        <v>500</v>
      </c>
      <c r="J97" s="13"/>
      <c r="K97" s="13">
        <v>875</v>
      </c>
      <c r="L97" s="13"/>
      <c r="M97" s="13"/>
      <c r="N97" s="13"/>
      <c r="O97" s="24">
        <f t="shared" si="2"/>
        <v>0</v>
      </c>
    </row>
    <row r="98" spans="1:16" x14ac:dyDescent="0.2">
      <c r="A98" s="13"/>
      <c r="B98" s="30" t="s">
        <v>74</v>
      </c>
      <c r="C98" s="14"/>
      <c r="D98" s="15"/>
      <c r="E98" s="37">
        <f>SUM(E83:E97)</f>
        <v>194</v>
      </c>
      <c r="F98" s="37">
        <f>SUM(F83:F97)</f>
        <v>29</v>
      </c>
      <c r="G98" s="27"/>
      <c r="H98" s="13"/>
      <c r="I98" s="13"/>
      <c r="J98" s="13"/>
      <c r="K98" s="13"/>
      <c r="L98" s="13"/>
      <c r="M98" s="13"/>
      <c r="N98" s="13"/>
      <c r="O98" s="47">
        <f>SUM(O82:O97)</f>
        <v>1358.6100000000001</v>
      </c>
    </row>
    <row r="99" spans="1:16" x14ac:dyDescent="0.2">
      <c r="A99" s="52" t="s">
        <v>75</v>
      </c>
      <c r="B99" s="53"/>
      <c r="C99" s="35"/>
      <c r="D99" s="36"/>
      <c r="E99" s="37">
        <f>E98+E81</f>
        <v>269</v>
      </c>
      <c r="F99" s="37">
        <f>F98+F81</f>
        <v>73</v>
      </c>
      <c r="G99" s="6"/>
      <c r="H99" s="6"/>
      <c r="I99" s="6"/>
      <c r="J99" s="6"/>
      <c r="K99" s="6"/>
      <c r="L99" s="6"/>
      <c r="M99" s="6"/>
      <c r="N99" s="6"/>
      <c r="O99" s="38">
        <f>O98+O81</f>
        <v>4004.9999999999995</v>
      </c>
    </row>
    <row r="100" spans="1:16" s="5" customFormat="1" x14ac:dyDescent="0.2">
      <c r="A100" s="1" t="s">
        <v>0</v>
      </c>
      <c r="B100" s="1"/>
      <c r="C100" s="1"/>
      <c r="D100" s="1"/>
      <c r="E100" s="1"/>
      <c r="F100" s="1"/>
      <c r="G100" s="2"/>
      <c r="H100" s="1"/>
      <c r="I100" s="1"/>
      <c r="J100" s="1"/>
      <c r="K100" s="1"/>
      <c r="L100" s="1"/>
      <c r="M100" s="1"/>
      <c r="N100" s="1"/>
      <c r="O100" s="3"/>
      <c r="P100" s="4"/>
    </row>
    <row r="101" spans="1:16" s="5" customFormat="1" x14ac:dyDescent="0.2">
      <c r="A101" s="1" t="s">
        <v>1</v>
      </c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3"/>
      <c r="P101" s="4"/>
    </row>
    <row r="102" spans="1:16" x14ac:dyDescent="0.2">
      <c r="A102" s="6" t="s">
        <v>2</v>
      </c>
      <c r="B102" s="6" t="s">
        <v>3</v>
      </c>
      <c r="C102" s="7"/>
      <c r="D102" s="8"/>
      <c r="E102" s="8"/>
      <c r="F102" s="8"/>
      <c r="G102" s="9"/>
      <c r="H102" s="9"/>
      <c r="I102" s="9"/>
      <c r="J102" s="9"/>
      <c r="K102" s="9"/>
      <c r="L102" s="9"/>
      <c r="M102" s="9"/>
      <c r="N102" s="10"/>
      <c r="O102" s="11" t="s">
        <v>4</v>
      </c>
    </row>
    <row r="103" spans="1:16" x14ac:dyDescent="0.2">
      <c r="A103" s="13"/>
      <c r="B103" s="13"/>
      <c r="C103" s="14"/>
      <c r="D103" s="15"/>
      <c r="E103" s="16" t="s">
        <v>5</v>
      </c>
      <c r="F103" s="17"/>
      <c r="G103" s="18" t="s">
        <v>6</v>
      </c>
      <c r="H103" s="18"/>
      <c r="I103" s="19" t="s">
        <v>7</v>
      </c>
      <c r="J103" s="19"/>
      <c r="K103" s="18" t="s">
        <v>8</v>
      </c>
      <c r="L103" s="18"/>
      <c r="M103" s="18"/>
      <c r="N103" s="20" t="s">
        <v>9</v>
      </c>
      <c r="O103" s="21" t="s">
        <v>10</v>
      </c>
    </row>
    <row r="104" spans="1:16" x14ac:dyDescent="0.2">
      <c r="A104" s="18" t="s">
        <v>11</v>
      </c>
      <c r="B104" s="18" t="s">
        <v>12</v>
      </c>
      <c r="C104" s="16" t="s">
        <v>13</v>
      </c>
      <c r="D104" s="17" t="s">
        <v>14</v>
      </c>
      <c r="E104" s="17" t="s">
        <v>15</v>
      </c>
      <c r="F104" s="17" t="s">
        <v>16</v>
      </c>
      <c r="G104" s="18" t="s">
        <v>17</v>
      </c>
      <c r="H104" s="18" t="s">
        <v>18</v>
      </c>
      <c r="I104" s="6" t="s">
        <v>17</v>
      </c>
      <c r="J104" s="6" t="s">
        <v>18</v>
      </c>
      <c r="K104" s="18" t="s">
        <v>19</v>
      </c>
      <c r="L104" s="18" t="s">
        <v>20</v>
      </c>
      <c r="M104" s="18" t="s">
        <v>21</v>
      </c>
      <c r="N104" s="18" t="s">
        <v>22</v>
      </c>
      <c r="O104" s="22" t="s">
        <v>76</v>
      </c>
    </row>
    <row r="105" spans="1:16" ht="12" customHeight="1" x14ac:dyDescent="0.2">
      <c r="A105" s="14" t="s">
        <v>24</v>
      </c>
      <c r="B105" s="23" t="s">
        <v>134</v>
      </c>
      <c r="C105" s="14"/>
      <c r="D105" s="15"/>
      <c r="E105" s="25"/>
      <c r="F105" s="25"/>
      <c r="G105" s="27"/>
      <c r="H105" s="13"/>
      <c r="I105" s="13"/>
      <c r="J105" s="13"/>
      <c r="K105" s="13"/>
      <c r="L105" s="13"/>
      <c r="M105" s="13"/>
      <c r="N105" s="13"/>
      <c r="O105" s="24">
        <f>IF(((H105+I105+J105+K105+L105+G105+M105+N105)*F105*0.030462*100)-INT((H105+I105+J105+K105+L105+G105+M105+N105)*F105*0.030462*100)&gt;=0.5,(INT((H105+I105+J105+K105+L105+G105+M105+N105)*F105*0.030462*100)+1)/100,(INT((H105+I105+J105+K105+L105+G105+M105+N105)*F105*0.030462*100))/100)</f>
        <v>0</v>
      </c>
    </row>
    <row r="106" spans="1:16" ht="12" customHeight="1" x14ac:dyDescent="0.2">
      <c r="A106" s="13"/>
      <c r="B106" s="13" t="s">
        <v>135</v>
      </c>
      <c r="C106" s="15" t="s">
        <v>136</v>
      </c>
      <c r="D106" s="15">
        <v>2</v>
      </c>
      <c r="E106" s="25">
        <v>1</v>
      </c>
      <c r="F106" s="25">
        <v>0</v>
      </c>
      <c r="G106" s="27">
        <v>500</v>
      </c>
      <c r="H106" s="13"/>
      <c r="I106" s="13"/>
      <c r="J106" s="13"/>
      <c r="K106" s="13">
        <v>375</v>
      </c>
      <c r="L106" s="13"/>
      <c r="M106" s="13"/>
      <c r="N106" s="13"/>
      <c r="O106" s="24">
        <f t="shared" ref="O106:O114" si="3">IF(((H106+I106+J106+K106+L106+G106+M106+N106)*F106*0.034424*100)-INT((H106+I106+J106+K106+L106+G106+M106+N106)*F106*0.034424*100)&gt;=0.5,(INT((H106+I106+J106+K106+L106+G106+M106+N106)*F106*0.030462*100)+1)/100,(INT((H106+I106+J106+K106+L106+G106+M106+N106)*F106*0.030462*100))/100)</f>
        <v>0</v>
      </c>
    </row>
    <row r="107" spans="1:16" ht="12" customHeight="1" x14ac:dyDescent="0.2">
      <c r="A107" s="13"/>
      <c r="B107" s="13" t="s">
        <v>137</v>
      </c>
      <c r="C107" s="15" t="s">
        <v>136</v>
      </c>
      <c r="D107" s="15">
        <v>3</v>
      </c>
      <c r="E107" s="25">
        <v>5</v>
      </c>
      <c r="F107" s="25">
        <v>2</v>
      </c>
      <c r="G107" s="13">
        <v>500</v>
      </c>
      <c r="H107" s="13"/>
      <c r="I107" s="13">
        <v>175</v>
      </c>
      <c r="J107" s="13"/>
      <c r="K107" s="13"/>
      <c r="L107" s="13"/>
      <c r="M107" s="13"/>
      <c r="N107" s="13"/>
      <c r="O107" s="24">
        <f t="shared" si="3"/>
        <v>41.12</v>
      </c>
    </row>
    <row r="108" spans="1:16" ht="12" customHeight="1" x14ac:dyDescent="0.2">
      <c r="A108" s="13"/>
      <c r="B108" s="13" t="s">
        <v>138</v>
      </c>
      <c r="C108" s="15" t="s">
        <v>136</v>
      </c>
      <c r="D108" s="15">
        <v>6</v>
      </c>
      <c r="E108" s="25">
        <v>5</v>
      </c>
      <c r="F108" s="25">
        <v>1</v>
      </c>
      <c r="G108" s="13">
        <v>500</v>
      </c>
      <c r="H108" s="13"/>
      <c r="I108" s="13"/>
      <c r="J108" s="13"/>
      <c r="K108" s="13"/>
      <c r="L108" s="13"/>
      <c r="M108" s="13"/>
      <c r="N108" s="13"/>
      <c r="O108" s="24">
        <f t="shared" si="3"/>
        <v>15.23</v>
      </c>
      <c r="P108" s="19"/>
    </row>
    <row r="109" spans="1:16" ht="12" customHeight="1" x14ac:dyDescent="0.2">
      <c r="A109" s="13"/>
      <c r="B109" s="13" t="s">
        <v>139</v>
      </c>
      <c r="C109" s="15" t="s">
        <v>136</v>
      </c>
      <c r="D109" s="15">
        <v>6</v>
      </c>
      <c r="E109" s="25">
        <v>8</v>
      </c>
      <c r="F109" s="25">
        <v>1</v>
      </c>
      <c r="G109" s="27">
        <v>500</v>
      </c>
      <c r="H109" s="13"/>
      <c r="I109" s="13"/>
      <c r="J109" s="13"/>
      <c r="K109" s="49"/>
      <c r="L109" s="13"/>
      <c r="M109" s="13"/>
      <c r="N109" s="13"/>
      <c r="O109" s="24">
        <f t="shared" si="3"/>
        <v>15.23</v>
      </c>
    </row>
    <row r="110" spans="1:16" ht="12" customHeight="1" x14ac:dyDescent="0.2">
      <c r="A110" s="13"/>
      <c r="B110" s="13" t="s">
        <v>140</v>
      </c>
      <c r="C110" s="15" t="s">
        <v>136</v>
      </c>
      <c r="D110" s="15">
        <v>6</v>
      </c>
      <c r="E110" s="25">
        <v>3</v>
      </c>
      <c r="F110" s="25">
        <v>2</v>
      </c>
      <c r="G110" s="27">
        <v>500</v>
      </c>
      <c r="H110" s="13"/>
      <c r="I110" s="13"/>
      <c r="J110" s="13"/>
      <c r="K110" s="49"/>
      <c r="L110" s="13"/>
      <c r="M110" s="13"/>
      <c r="N110" s="13"/>
      <c r="O110" s="24">
        <f t="shared" si="3"/>
        <v>30.46</v>
      </c>
    </row>
    <row r="111" spans="1:16" ht="12" customHeight="1" x14ac:dyDescent="0.2">
      <c r="A111" s="13"/>
      <c r="B111" s="13" t="s">
        <v>141</v>
      </c>
      <c r="C111" s="15" t="s">
        <v>136</v>
      </c>
      <c r="D111" s="15">
        <v>6</v>
      </c>
      <c r="E111" s="25">
        <v>4</v>
      </c>
      <c r="F111" s="25">
        <v>0</v>
      </c>
      <c r="G111" s="13">
        <v>500</v>
      </c>
      <c r="H111" s="13"/>
      <c r="I111" s="13"/>
      <c r="J111" s="13"/>
      <c r="K111" s="13"/>
      <c r="L111" s="13"/>
      <c r="M111" s="13"/>
      <c r="N111" s="13"/>
      <c r="O111" s="24">
        <f t="shared" si="3"/>
        <v>0</v>
      </c>
    </row>
    <row r="112" spans="1:16" ht="12" customHeight="1" x14ac:dyDescent="0.2">
      <c r="A112" s="13"/>
      <c r="B112" s="13" t="s">
        <v>142</v>
      </c>
      <c r="C112" s="15" t="s">
        <v>136</v>
      </c>
      <c r="D112" s="15">
        <v>6</v>
      </c>
      <c r="E112" s="25">
        <v>5</v>
      </c>
      <c r="F112" s="25">
        <v>3</v>
      </c>
      <c r="G112" s="13">
        <v>500</v>
      </c>
      <c r="H112" s="13"/>
      <c r="I112" s="13"/>
      <c r="J112" s="13"/>
      <c r="K112" s="13"/>
      <c r="L112" s="13"/>
      <c r="M112" s="13"/>
      <c r="N112" s="13"/>
      <c r="O112" s="24">
        <f t="shared" si="3"/>
        <v>45.7</v>
      </c>
      <c r="P112" s="19"/>
    </row>
    <row r="113" spans="1:16" ht="12" customHeight="1" x14ac:dyDescent="0.2">
      <c r="A113" s="13"/>
      <c r="B113" s="13" t="s">
        <v>143</v>
      </c>
      <c r="C113" s="15" t="s">
        <v>136</v>
      </c>
      <c r="D113" s="15">
        <v>6</v>
      </c>
      <c r="E113" s="25">
        <v>1</v>
      </c>
      <c r="F113" s="25">
        <v>0</v>
      </c>
      <c r="G113" s="13">
        <v>500</v>
      </c>
      <c r="H113" s="13"/>
      <c r="I113" s="13"/>
      <c r="J113" s="13"/>
      <c r="K113" s="13"/>
      <c r="L113" s="13"/>
      <c r="M113" s="13"/>
      <c r="N113" s="13"/>
      <c r="O113" s="24">
        <f t="shared" si="3"/>
        <v>0</v>
      </c>
      <c r="P113" s="19"/>
    </row>
    <row r="114" spans="1:16" ht="12" customHeight="1" x14ac:dyDescent="0.2">
      <c r="A114" s="13"/>
      <c r="B114" s="13" t="s">
        <v>144</v>
      </c>
      <c r="C114" s="15" t="s">
        <v>136</v>
      </c>
      <c r="D114" s="15">
        <v>6</v>
      </c>
      <c r="E114" s="25">
        <v>4</v>
      </c>
      <c r="F114" s="25">
        <v>4</v>
      </c>
      <c r="G114" s="13">
        <v>500</v>
      </c>
      <c r="H114" s="13"/>
      <c r="I114" s="13"/>
      <c r="J114" s="13"/>
      <c r="K114" s="13"/>
      <c r="L114" s="13"/>
      <c r="M114" s="13"/>
      <c r="N114" s="13"/>
      <c r="O114" s="24">
        <f t="shared" si="3"/>
        <v>60.93</v>
      </c>
      <c r="P114" s="19"/>
    </row>
    <row r="115" spans="1:16" ht="12" customHeight="1" x14ac:dyDescent="0.2">
      <c r="A115" s="13"/>
      <c r="B115" s="46" t="s">
        <v>74</v>
      </c>
      <c r="C115" s="14"/>
      <c r="D115" s="15"/>
      <c r="E115" s="31">
        <f>SUM(E106:E114)</f>
        <v>36</v>
      </c>
      <c r="F115" s="31">
        <f>SUM(F106:F114)</f>
        <v>13</v>
      </c>
      <c r="G115" s="27"/>
      <c r="H115" s="13"/>
      <c r="I115" s="13"/>
      <c r="J115" s="13"/>
      <c r="K115" s="13"/>
      <c r="L115" s="13"/>
      <c r="M115" s="13"/>
      <c r="N115" s="13"/>
      <c r="O115" s="47">
        <f>SUM(O105:O114)</f>
        <v>208.67000000000002</v>
      </c>
    </row>
    <row r="116" spans="1:16" x14ac:dyDescent="0.2">
      <c r="A116" s="14" t="s">
        <v>145</v>
      </c>
      <c r="B116" s="39" t="s">
        <v>146</v>
      </c>
      <c r="C116" s="14"/>
      <c r="D116" s="42"/>
      <c r="E116" s="25"/>
      <c r="F116" s="25"/>
      <c r="G116" s="27"/>
      <c r="H116" s="13"/>
      <c r="I116" s="13"/>
      <c r="J116" s="13"/>
      <c r="K116" s="13"/>
      <c r="L116" s="13"/>
      <c r="M116" s="13"/>
      <c r="N116" s="13"/>
      <c r="O116" s="24">
        <f>IF(((H116+I116+J116+K116+L116+G116+M116+N116)*F116*0.030462*100)-INT((H116+I116+J116+K116+L116+G116+M116+N116)*F116*0.030462*100)&gt;=0.5,(INT((H116+I116+J116+K116+L116+G116+M116+N116)*F116*0.030462*100)+1)/100,(INT((H116+I116+J116+K116+L116+G116+M116+N116)*F116*0.030462*100))/100)</f>
        <v>0</v>
      </c>
    </row>
    <row r="117" spans="1:16" x14ac:dyDescent="0.2">
      <c r="A117" s="14" t="s">
        <v>147</v>
      </c>
      <c r="B117" s="13" t="s">
        <v>138</v>
      </c>
      <c r="C117" s="15" t="s">
        <v>136</v>
      </c>
      <c r="D117" s="42">
        <v>6</v>
      </c>
      <c r="E117" s="48">
        <v>2</v>
      </c>
      <c r="F117" s="25">
        <v>0</v>
      </c>
      <c r="G117" s="27">
        <v>500</v>
      </c>
      <c r="H117" s="13"/>
      <c r="I117" s="13"/>
      <c r="J117" s="13"/>
      <c r="K117" s="13"/>
      <c r="L117" s="13"/>
      <c r="M117" s="13"/>
      <c r="N117" s="13"/>
      <c r="O117" s="24">
        <f t="shared" ref="O117:O123" si="4">IF(((H117+I117+J117+K117+L117+G117+M117+N117)*F117*0.034424*100)-INT((H117+I117+J117+K117+L117+G117+M117+N117)*F117*0.034424*100)&gt;=0.5,(INT((H117+I117+J117+K117+L117+G117+M117+N117)*F117*0.030462*100)+1)/100,(INT((H117+I117+J117+K117+L117+G117+M117+N117)*F117*0.030462*100))/100)</f>
        <v>0</v>
      </c>
    </row>
    <row r="118" spans="1:16" x14ac:dyDescent="0.2">
      <c r="A118" s="13"/>
      <c r="B118" s="13" t="s">
        <v>37</v>
      </c>
      <c r="C118" s="15" t="s">
        <v>27</v>
      </c>
      <c r="D118" s="42" t="s">
        <v>38</v>
      </c>
      <c r="E118" s="48">
        <v>8</v>
      </c>
      <c r="F118" s="25">
        <v>0</v>
      </c>
      <c r="G118" s="27">
        <v>750</v>
      </c>
      <c r="H118" s="13"/>
      <c r="I118" s="13"/>
      <c r="J118" s="13">
        <v>500</v>
      </c>
      <c r="K118" s="13">
        <v>250</v>
      </c>
      <c r="L118" s="13">
        <v>750</v>
      </c>
      <c r="M118" s="13"/>
      <c r="N118" s="13"/>
      <c r="O118" s="24">
        <f t="shared" si="4"/>
        <v>0</v>
      </c>
    </row>
    <row r="119" spans="1:16" x14ac:dyDescent="0.2">
      <c r="A119" s="13"/>
      <c r="B119" s="13" t="s">
        <v>61</v>
      </c>
      <c r="C119" s="15" t="s">
        <v>27</v>
      </c>
      <c r="D119" s="42">
        <v>35</v>
      </c>
      <c r="E119" s="48">
        <v>1</v>
      </c>
      <c r="F119" s="25"/>
      <c r="G119" s="27">
        <v>500</v>
      </c>
      <c r="H119" s="13"/>
      <c r="I119" s="13"/>
      <c r="J119" s="13"/>
      <c r="K119" s="13"/>
      <c r="L119" s="13"/>
      <c r="M119" s="13"/>
      <c r="N119" s="13">
        <v>700</v>
      </c>
      <c r="O119" s="24">
        <f t="shared" si="4"/>
        <v>0</v>
      </c>
    </row>
    <row r="120" spans="1:16" x14ac:dyDescent="0.2">
      <c r="A120" s="15"/>
      <c r="B120" s="13" t="s">
        <v>148</v>
      </c>
      <c r="C120" s="15" t="s">
        <v>27</v>
      </c>
      <c r="D120" s="15" t="s">
        <v>63</v>
      </c>
      <c r="E120" s="25">
        <v>1</v>
      </c>
      <c r="F120" s="51">
        <v>0</v>
      </c>
      <c r="G120" s="27">
        <v>600</v>
      </c>
      <c r="H120" s="13"/>
      <c r="I120" s="13"/>
      <c r="J120" s="13"/>
      <c r="K120" s="13">
        <v>300</v>
      </c>
      <c r="L120" s="13"/>
      <c r="M120" s="13"/>
      <c r="N120" s="13">
        <v>400</v>
      </c>
      <c r="O120" s="24">
        <f t="shared" si="4"/>
        <v>0</v>
      </c>
    </row>
    <row r="121" spans="1:16" x14ac:dyDescent="0.2">
      <c r="A121" s="13"/>
      <c r="B121" s="13" t="s">
        <v>62</v>
      </c>
      <c r="C121" s="15" t="s">
        <v>27</v>
      </c>
      <c r="D121" s="15" t="s">
        <v>63</v>
      </c>
      <c r="E121" s="25">
        <v>1</v>
      </c>
      <c r="F121" s="51">
        <v>0</v>
      </c>
      <c r="G121" s="27">
        <v>600</v>
      </c>
      <c r="H121" s="13"/>
      <c r="I121" s="13"/>
      <c r="J121" s="13"/>
      <c r="K121" s="13">
        <v>300</v>
      </c>
      <c r="L121" s="13"/>
      <c r="M121" s="13"/>
      <c r="N121" s="13">
        <v>400</v>
      </c>
      <c r="O121" s="24">
        <f t="shared" si="4"/>
        <v>0</v>
      </c>
    </row>
    <row r="122" spans="1:16" x14ac:dyDescent="0.2">
      <c r="A122" s="13"/>
      <c r="B122" s="13" t="s">
        <v>66</v>
      </c>
      <c r="C122" s="15" t="s">
        <v>27</v>
      </c>
      <c r="D122" s="15">
        <v>37</v>
      </c>
      <c r="E122" s="25">
        <v>1</v>
      </c>
      <c r="F122" s="51">
        <v>0</v>
      </c>
      <c r="G122" s="27">
        <v>500</v>
      </c>
      <c r="H122" s="13"/>
      <c r="I122" s="13"/>
      <c r="J122" s="13"/>
      <c r="K122" s="13"/>
      <c r="L122" s="13"/>
      <c r="M122" s="13"/>
      <c r="N122" s="13">
        <v>575</v>
      </c>
      <c r="O122" s="24">
        <f t="shared" si="4"/>
        <v>0</v>
      </c>
    </row>
    <row r="123" spans="1:16" x14ac:dyDescent="0.2">
      <c r="A123" s="13"/>
      <c r="B123" s="13" t="s">
        <v>67</v>
      </c>
      <c r="C123" s="14" t="s">
        <v>149</v>
      </c>
      <c r="D123" s="15"/>
      <c r="E123" s="54">
        <v>1</v>
      </c>
      <c r="F123" s="55">
        <v>0</v>
      </c>
      <c r="G123" s="27">
        <v>500</v>
      </c>
      <c r="H123" s="13"/>
      <c r="I123" s="13"/>
      <c r="J123" s="13"/>
      <c r="K123" s="13"/>
      <c r="L123" s="13"/>
      <c r="M123" s="13"/>
      <c r="N123" s="13"/>
      <c r="O123" s="24">
        <f t="shared" si="4"/>
        <v>0</v>
      </c>
    </row>
    <row r="124" spans="1:16" x14ac:dyDescent="0.2">
      <c r="A124" s="13"/>
      <c r="B124" s="56" t="s">
        <v>74</v>
      </c>
      <c r="C124" s="57"/>
      <c r="D124" s="15"/>
      <c r="E124" s="58">
        <f>SUM(E117:E123)</f>
        <v>15</v>
      </c>
      <c r="F124" s="58">
        <f>SUM(F117:F123)</f>
        <v>0</v>
      </c>
      <c r="G124" s="27"/>
      <c r="H124" s="27"/>
      <c r="I124" s="27"/>
      <c r="J124" s="27"/>
      <c r="K124" s="27"/>
      <c r="L124" s="27"/>
      <c r="M124" s="27"/>
      <c r="N124" s="27"/>
      <c r="O124" s="59">
        <f>SUM(O116:O123)</f>
        <v>0</v>
      </c>
    </row>
    <row r="125" spans="1:16" x14ac:dyDescent="0.2">
      <c r="A125" s="13"/>
      <c r="B125" s="27"/>
      <c r="C125" s="57"/>
      <c r="D125" s="15"/>
      <c r="E125" s="13"/>
      <c r="F125" s="27"/>
      <c r="G125" s="27"/>
      <c r="H125" s="27"/>
      <c r="I125" s="27"/>
      <c r="J125" s="27"/>
      <c r="K125" s="27"/>
      <c r="L125" s="27"/>
      <c r="M125" s="27"/>
      <c r="N125" s="27"/>
      <c r="O125" s="24">
        <f t="shared" ref="O125:O134" si="5">IF(((H125+I125+J125+K125+L125+G125+M125+N125)*F125*0.030462*100)-INT((H125+I125+J125+K125+L125+G125+M125+N125)*F125*0.030462*100)&gt;=0.5,(INT((H125+I125+J125+K125+L125+G125+M125+N125)*F125*0.030462*100)+1)/100,(INT((H125+I125+J125+K125+L125+G125+M125+N125)*F125*0.030462*100))/100)</f>
        <v>0</v>
      </c>
    </row>
    <row r="126" spans="1:16" x14ac:dyDescent="0.2">
      <c r="A126" s="13"/>
      <c r="B126" s="27"/>
      <c r="C126" s="57"/>
      <c r="D126" s="15"/>
      <c r="E126" s="13"/>
      <c r="F126" s="27"/>
      <c r="G126" s="27"/>
      <c r="H126" s="27"/>
      <c r="I126" s="27"/>
      <c r="J126" s="27"/>
      <c r="K126" s="27"/>
      <c r="L126" s="27"/>
      <c r="M126" s="27"/>
      <c r="N126" s="27"/>
      <c r="O126" s="24">
        <f t="shared" si="5"/>
        <v>0</v>
      </c>
    </row>
    <row r="127" spans="1:16" x14ac:dyDescent="0.2">
      <c r="A127" s="13"/>
      <c r="B127" s="27"/>
      <c r="C127" s="57"/>
      <c r="D127" s="15"/>
      <c r="E127" s="13"/>
      <c r="F127" s="27"/>
      <c r="G127" s="27"/>
      <c r="H127" s="27"/>
      <c r="I127" s="27"/>
      <c r="J127" s="27"/>
      <c r="K127" s="27"/>
      <c r="L127" s="27"/>
      <c r="M127" s="27"/>
      <c r="N127" s="27"/>
      <c r="O127" s="24">
        <f t="shared" si="5"/>
        <v>0</v>
      </c>
    </row>
    <row r="128" spans="1:16" x14ac:dyDescent="0.2">
      <c r="A128" s="13"/>
      <c r="B128" s="27"/>
      <c r="C128" s="57"/>
      <c r="D128" s="45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4">
        <f t="shared" si="5"/>
        <v>0</v>
      </c>
    </row>
    <row r="129" spans="1:36" x14ac:dyDescent="0.2">
      <c r="A129" s="13"/>
      <c r="B129" s="27"/>
      <c r="C129" s="57"/>
      <c r="D129" s="45"/>
      <c r="E129" s="27"/>
      <c r="F129" s="27"/>
      <c r="G129" s="27"/>
      <c r="H129" s="27"/>
      <c r="I129" s="27"/>
      <c r="J129" s="27"/>
      <c r="K129" s="27"/>
      <c r="L129" s="27"/>
      <c r="M129" s="27"/>
      <c r="N129" s="60"/>
      <c r="O129" s="24">
        <f t="shared" si="5"/>
        <v>0</v>
      </c>
    </row>
    <row r="130" spans="1:36" x14ac:dyDescent="0.2">
      <c r="A130" s="13"/>
      <c r="B130" s="27"/>
      <c r="C130" s="57"/>
      <c r="D130" s="45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4">
        <f t="shared" si="5"/>
        <v>0</v>
      </c>
    </row>
    <row r="131" spans="1:36" x14ac:dyDescent="0.2">
      <c r="A131" s="13"/>
      <c r="B131" s="27"/>
      <c r="C131" s="57"/>
      <c r="D131" s="45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4">
        <f t="shared" si="5"/>
        <v>0</v>
      </c>
    </row>
    <row r="132" spans="1:36" x14ac:dyDescent="0.2">
      <c r="A132" s="13"/>
      <c r="B132" s="27"/>
      <c r="C132" s="57"/>
      <c r="D132" s="45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4">
        <f t="shared" si="5"/>
        <v>0</v>
      </c>
    </row>
    <row r="133" spans="1:36" x14ac:dyDescent="0.2">
      <c r="A133" s="13"/>
      <c r="B133" s="27"/>
      <c r="C133" s="57"/>
      <c r="D133" s="45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4">
        <f t="shared" si="5"/>
        <v>0</v>
      </c>
    </row>
    <row r="134" spans="1:36" x14ac:dyDescent="0.2">
      <c r="A134" s="18"/>
      <c r="B134" s="61"/>
      <c r="C134" s="62"/>
      <c r="D134" s="63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24">
        <f t="shared" si="5"/>
        <v>0</v>
      </c>
    </row>
    <row r="135" spans="1:36" s="70" customFormat="1" x14ac:dyDescent="0.2">
      <c r="A135" s="64" t="s">
        <v>150</v>
      </c>
      <c r="B135" s="65"/>
      <c r="C135" s="66"/>
      <c r="D135" s="67"/>
      <c r="E135" s="68">
        <f>E124+E115</f>
        <v>51</v>
      </c>
      <c r="F135" s="68">
        <f>F124+F115</f>
        <v>13</v>
      </c>
      <c r="G135" s="65"/>
      <c r="H135" s="65"/>
      <c r="I135" s="65"/>
      <c r="J135" s="65"/>
      <c r="K135" s="65"/>
      <c r="L135" s="65"/>
      <c r="M135" s="65"/>
      <c r="N135" s="65"/>
      <c r="O135" s="69">
        <f>O115+O124</f>
        <v>208.67000000000002</v>
      </c>
    </row>
    <row r="136" spans="1:36" x14ac:dyDescent="0.2">
      <c r="A136" s="64" t="s">
        <v>151</v>
      </c>
      <c r="B136" s="71"/>
      <c r="C136" s="62"/>
      <c r="D136" s="63"/>
      <c r="E136" s="68">
        <f>E135+E99+E42</f>
        <v>755</v>
      </c>
      <c r="F136" s="68">
        <f>F135+F99+F42</f>
        <v>340</v>
      </c>
      <c r="G136" s="61"/>
      <c r="H136" s="61"/>
      <c r="I136" s="61"/>
      <c r="J136" s="61"/>
      <c r="K136" s="61"/>
      <c r="L136" s="61"/>
      <c r="M136" s="61"/>
      <c r="N136" s="61"/>
      <c r="O136" s="72">
        <f>O135+O99+O42</f>
        <v>17115.100000000002</v>
      </c>
    </row>
    <row r="138" spans="1:36" x14ac:dyDescent="0.2">
      <c r="A138" s="19"/>
      <c r="B138" s="19"/>
      <c r="C138" s="73"/>
      <c r="D138" s="74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75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</row>
    <row r="139" spans="1:36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75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</row>
    <row r="140" spans="1:36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75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</row>
    <row r="141" spans="1:36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75"/>
      <c r="P141" s="19"/>
      <c r="Q141" s="73"/>
      <c r="R141" s="74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76"/>
      <c r="AD141" s="19"/>
      <c r="AE141" s="19"/>
      <c r="AF141" s="73"/>
      <c r="AG141" s="19"/>
      <c r="AH141" s="19"/>
      <c r="AI141" s="19"/>
      <c r="AJ141" s="19"/>
    </row>
    <row r="142" spans="1:36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75"/>
      <c r="P142" s="19"/>
      <c r="Q142" s="73"/>
      <c r="R142" s="74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76"/>
      <c r="AD142" s="19"/>
      <c r="AE142" s="19"/>
      <c r="AF142" s="73"/>
      <c r="AG142" s="19"/>
      <c r="AH142" s="19"/>
      <c r="AI142" s="19"/>
      <c r="AJ142" s="19"/>
    </row>
    <row r="143" spans="1:36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75"/>
      <c r="P143" s="19"/>
      <c r="Q143" s="73"/>
      <c r="R143" s="74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76"/>
      <c r="AD143" s="19"/>
      <c r="AE143" s="19"/>
      <c r="AF143" s="73"/>
      <c r="AG143" s="19"/>
      <c r="AH143" s="19"/>
      <c r="AI143" s="19"/>
      <c r="AJ143" s="19"/>
    </row>
    <row r="144" spans="1:36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75"/>
      <c r="P144" s="19"/>
      <c r="Q144" s="73"/>
      <c r="R144" s="74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76"/>
      <c r="AD144" s="19"/>
      <c r="AE144" s="19"/>
      <c r="AF144" s="73"/>
      <c r="AG144" s="19"/>
      <c r="AH144" s="19"/>
      <c r="AI144" s="19"/>
      <c r="AJ144" s="19"/>
    </row>
    <row r="145" spans="1:36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75"/>
      <c r="P145" s="19"/>
      <c r="Q145" s="73"/>
      <c r="R145" s="74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76"/>
      <c r="AD145" s="19"/>
      <c r="AE145" s="19"/>
      <c r="AF145" s="73"/>
      <c r="AG145" s="19"/>
      <c r="AH145" s="19"/>
      <c r="AI145" s="19"/>
      <c r="AJ145" s="19"/>
    </row>
    <row r="146" spans="1:36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75"/>
      <c r="P146" s="19"/>
      <c r="Q146" s="73"/>
      <c r="R146" s="74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76"/>
      <c r="AD146" s="19"/>
      <c r="AE146" s="19"/>
      <c r="AF146" s="73"/>
      <c r="AG146" s="19"/>
      <c r="AH146" s="19"/>
      <c r="AI146" s="19"/>
      <c r="AJ146" s="19"/>
    </row>
    <row r="147" spans="1:36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75"/>
      <c r="P147" s="19"/>
      <c r="Q147" s="73"/>
      <c r="R147" s="74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76"/>
      <c r="AD147" s="19"/>
      <c r="AE147" s="19"/>
      <c r="AF147" s="73"/>
      <c r="AG147" s="19"/>
      <c r="AH147" s="19"/>
      <c r="AI147" s="19"/>
      <c r="AJ147" s="19"/>
    </row>
    <row r="148" spans="1:36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75"/>
      <c r="P148" s="19"/>
      <c r="Q148" s="73"/>
      <c r="R148" s="74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76"/>
      <c r="AD148" s="19"/>
      <c r="AE148" s="19"/>
      <c r="AF148" s="73"/>
      <c r="AG148" s="19"/>
      <c r="AH148" s="19"/>
      <c r="AI148" s="19"/>
      <c r="AJ148" s="19"/>
    </row>
    <row r="149" spans="1:36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75"/>
      <c r="P149" s="19"/>
      <c r="Q149" s="73"/>
      <c r="R149" s="74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76"/>
      <c r="AD149" s="19"/>
      <c r="AE149" s="19"/>
      <c r="AF149" s="73"/>
      <c r="AG149" s="19"/>
      <c r="AH149" s="19"/>
      <c r="AI149" s="19"/>
      <c r="AJ149" s="19"/>
    </row>
    <row r="150" spans="1:36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75"/>
      <c r="P150" s="19"/>
      <c r="Q150" s="73"/>
      <c r="R150" s="74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76"/>
      <c r="AD150" s="19"/>
      <c r="AE150" s="19"/>
      <c r="AF150" s="73"/>
      <c r="AG150" s="19"/>
      <c r="AH150" s="19"/>
      <c r="AI150" s="19"/>
      <c r="AJ150" s="19"/>
    </row>
    <row r="151" spans="1:36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75"/>
      <c r="P151" s="19"/>
      <c r="Q151" s="73"/>
      <c r="R151" s="74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76"/>
      <c r="AD151" s="19"/>
      <c r="AE151" s="19"/>
      <c r="AF151" s="73"/>
      <c r="AG151" s="19"/>
      <c r="AH151" s="19"/>
      <c r="AI151" s="19"/>
      <c r="AJ151" s="19"/>
    </row>
    <row r="152" spans="1:36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75"/>
      <c r="P152" s="19"/>
      <c r="Q152" s="73"/>
      <c r="R152" s="74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76"/>
      <c r="AD152" s="19"/>
      <c r="AE152" s="19"/>
      <c r="AF152" s="73"/>
      <c r="AG152" s="19"/>
      <c r="AH152" s="19"/>
      <c r="AI152" s="19"/>
      <c r="AJ152" s="19"/>
    </row>
    <row r="153" spans="1:36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75"/>
      <c r="P153" s="19"/>
      <c r="Q153" s="73"/>
      <c r="R153" s="74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76"/>
      <c r="AD153" s="19"/>
      <c r="AE153" s="19"/>
      <c r="AF153" s="73"/>
      <c r="AG153" s="19"/>
      <c r="AH153" s="19"/>
      <c r="AI153" s="19"/>
      <c r="AJ153" s="19"/>
    </row>
    <row r="154" spans="1:36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75"/>
      <c r="P154" s="19"/>
      <c r="Q154" s="73"/>
      <c r="R154" s="74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76"/>
      <c r="AD154" s="19"/>
      <c r="AE154" s="19"/>
      <c r="AF154" s="73"/>
      <c r="AG154" s="19"/>
      <c r="AH154" s="19"/>
      <c r="AI154" s="19"/>
      <c r="AJ154" s="19"/>
    </row>
    <row r="155" spans="1:36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75"/>
      <c r="P155" s="19"/>
      <c r="Q155" s="73"/>
      <c r="R155" s="74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76"/>
      <c r="AD155" s="19"/>
      <c r="AE155" s="19"/>
      <c r="AF155" s="73"/>
      <c r="AG155" s="19"/>
      <c r="AH155" s="19"/>
      <c r="AI155" s="19"/>
      <c r="AJ155" s="19"/>
    </row>
    <row r="156" spans="1:36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75"/>
      <c r="P156" s="19"/>
      <c r="Q156" s="73"/>
      <c r="R156" s="74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76"/>
      <c r="AD156" s="19"/>
      <c r="AE156" s="19"/>
      <c r="AF156" s="73"/>
      <c r="AG156" s="19"/>
      <c r="AH156" s="19"/>
      <c r="AI156" s="19"/>
      <c r="AJ156" s="19"/>
    </row>
    <row r="157" spans="1:36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75"/>
      <c r="P157" s="19"/>
      <c r="Q157" s="73"/>
      <c r="R157" s="74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76"/>
      <c r="AD157" s="19"/>
      <c r="AE157" s="19"/>
      <c r="AF157" s="73"/>
      <c r="AG157" s="19"/>
      <c r="AH157" s="19"/>
      <c r="AI157" s="19"/>
      <c r="AJ157" s="19"/>
    </row>
    <row r="158" spans="1:36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75"/>
      <c r="P158" s="19"/>
      <c r="Q158" s="73"/>
      <c r="R158" s="74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76"/>
      <c r="AD158" s="19"/>
      <c r="AE158" s="19"/>
      <c r="AF158" s="73"/>
      <c r="AG158" s="19"/>
      <c r="AH158" s="19"/>
      <c r="AI158" s="19"/>
      <c r="AJ158" s="19"/>
    </row>
    <row r="159" spans="1:36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75"/>
      <c r="P159" s="19"/>
      <c r="Q159" s="73"/>
      <c r="R159" s="74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76"/>
      <c r="AD159" s="19"/>
      <c r="AE159" s="19"/>
      <c r="AF159" s="73"/>
      <c r="AG159" s="19"/>
      <c r="AH159" s="19"/>
      <c r="AI159" s="19"/>
      <c r="AJ159" s="19"/>
    </row>
    <row r="160" spans="1:36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75"/>
      <c r="P160" s="19"/>
      <c r="Q160" s="73"/>
      <c r="R160" s="74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76"/>
      <c r="AD160" s="19"/>
      <c r="AE160" s="19"/>
      <c r="AF160" s="73"/>
      <c r="AG160" s="19"/>
      <c r="AH160" s="19"/>
      <c r="AI160" s="19"/>
      <c r="AJ160" s="19"/>
    </row>
    <row r="161" spans="1:36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75"/>
      <c r="P161" s="19"/>
      <c r="Q161" s="73"/>
      <c r="R161" s="74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76"/>
      <c r="AD161" s="19"/>
      <c r="AE161" s="19"/>
      <c r="AF161" s="73"/>
      <c r="AG161" s="19"/>
      <c r="AH161" s="19"/>
      <c r="AI161" s="19"/>
      <c r="AJ161" s="19"/>
    </row>
    <row r="162" spans="1:36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75"/>
      <c r="P162" s="19"/>
      <c r="Q162" s="73"/>
      <c r="R162" s="74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76"/>
      <c r="AD162" s="19"/>
      <c r="AE162" s="19"/>
      <c r="AF162" s="73"/>
      <c r="AG162" s="19"/>
      <c r="AH162" s="19"/>
      <c r="AI162" s="19"/>
      <c r="AJ162" s="19"/>
    </row>
    <row r="163" spans="1:36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75"/>
      <c r="P163" s="19"/>
      <c r="Q163" s="73"/>
      <c r="R163" s="74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76"/>
      <c r="AD163" s="19"/>
      <c r="AE163" s="19"/>
      <c r="AF163" s="73"/>
      <c r="AG163" s="19"/>
      <c r="AH163" s="19"/>
      <c r="AI163" s="19"/>
      <c r="AJ163" s="19"/>
    </row>
    <row r="164" spans="1:36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75"/>
      <c r="P164" s="19"/>
      <c r="Q164" s="73"/>
      <c r="R164" s="74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76"/>
      <c r="AD164" s="19"/>
      <c r="AE164" s="19"/>
      <c r="AF164" s="73"/>
      <c r="AG164" s="19"/>
      <c r="AH164" s="19"/>
      <c r="AI164" s="19"/>
      <c r="AJ164" s="19"/>
    </row>
    <row r="165" spans="1:36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75"/>
      <c r="P165" s="19"/>
      <c r="Q165" s="73"/>
      <c r="R165" s="74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76"/>
      <c r="AD165" s="19"/>
      <c r="AE165" s="19"/>
      <c r="AF165" s="73"/>
      <c r="AG165" s="19"/>
      <c r="AH165" s="19"/>
      <c r="AI165" s="19"/>
      <c r="AJ165" s="19"/>
    </row>
    <row r="166" spans="1:36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75"/>
      <c r="P166" s="19"/>
      <c r="Q166" s="73"/>
      <c r="R166" s="74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76"/>
      <c r="AD166" s="19"/>
      <c r="AE166" s="19"/>
      <c r="AF166" s="73"/>
      <c r="AG166" s="19"/>
      <c r="AH166" s="19"/>
      <c r="AI166" s="19"/>
      <c r="AJ166" s="19"/>
    </row>
    <row r="167" spans="1:36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75"/>
      <c r="P167" s="19"/>
      <c r="Q167" s="73"/>
      <c r="R167" s="74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76"/>
      <c r="AD167" s="19"/>
      <c r="AE167" s="19"/>
      <c r="AF167" s="73"/>
      <c r="AG167" s="19"/>
      <c r="AH167" s="19"/>
      <c r="AI167" s="19"/>
      <c r="AJ167" s="19"/>
    </row>
    <row r="168" spans="1:36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75"/>
      <c r="P168" s="19"/>
      <c r="Q168" s="73"/>
      <c r="R168" s="74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76"/>
      <c r="AD168" s="19"/>
      <c r="AE168" s="19"/>
      <c r="AF168" s="73"/>
      <c r="AG168" s="19"/>
      <c r="AH168" s="19"/>
      <c r="AI168" s="19"/>
      <c r="AJ168" s="19"/>
    </row>
    <row r="169" spans="1:36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75"/>
      <c r="P169" s="19"/>
      <c r="Q169" s="73"/>
      <c r="R169" s="74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76"/>
      <c r="AD169" s="19"/>
      <c r="AE169" s="19"/>
      <c r="AF169" s="73"/>
      <c r="AG169" s="19"/>
      <c r="AH169" s="19"/>
      <c r="AI169" s="19"/>
      <c r="AJ169" s="19"/>
    </row>
    <row r="170" spans="1:36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75"/>
      <c r="P170" s="19"/>
      <c r="Q170" s="73"/>
      <c r="R170" s="74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76"/>
      <c r="AD170" s="19"/>
      <c r="AE170" s="19"/>
      <c r="AF170" s="73"/>
      <c r="AG170" s="19"/>
      <c r="AH170" s="19"/>
      <c r="AI170" s="19"/>
      <c r="AJ170" s="19"/>
    </row>
    <row r="171" spans="1:36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75"/>
      <c r="P171" s="19"/>
      <c r="Q171" s="73"/>
      <c r="R171" s="74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76"/>
      <c r="AD171" s="19"/>
      <c r="AE171" s="19"/>
      <c r="AF171" s="73"/>
      <c r="AG171" s="19"/>
      <c r="AH171" s="19"/>
      <c r="AI171" s="19"/>
      <c r="AJ171" s="19"/>
    </row>
    <row r="172" spans="1:36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75"/>
      <c r="P172" s="19"/>
      <c r="Q172" s="73"/>
      <c r="R172" s="74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76"/>
      <c r="AD172" s="19"/>
      <c r="AE172" s="19"/>
      <c r="AF172" s="73"/>
      <c r="AG172" s="19"/>
      <c r="AH172" s="19"/>
      <c r="AI172" s="19"/>
      <c r="AJ172" s="19"/>
    </row>
    <row r="173" spans="1:36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75"/>
      <c r="P173" s="19"/>
      <c r="Q173" s="73"/>
      <c r="R173" s="74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76"/>
      <c r="AD173" s="19"/>
      <c r="AE173" s="19"/>
      <c r="AF173" s="73"/>
      <c r="AG173" s="19"/>
      <c r="AH173" s="19"/>
      <c r="AI173" s="19"/>
      <c r="AJ173" s="19"/>
    </row>
    <row r="174" spans="1:36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75"/>
      <c r="P174" s="19"/>
      <c r="Q174" s="73"/>
      <c r="R174" s="74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76"/>
      <c r="AD174" s="19"/>
      <c r="AE174" s="19"/>
      <c r="AF174" s="73"/>
      <c r="AG174" s="19"/>
      <c r="AH174" s="19"/>
      <c r="AI174" s="19"/>
      <c r="AJ174" s="19"/>
    </row>
    <row r="175" spans="1:36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75"/>
      <c r="P175" s="19"/>
      <c r="Q175" s="73"/>
      <c r="R175" s="74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76"/>
      <c r="AD175" s="19"/>
      <c r="AE175" s="19"/>
      <c r="AF175" s="73"/>
      <c r="AG175" s="19"/>
      <c r="AH175" s="19"/>
      <c r="AI175" s="19"/>
      <c r="AJ175" s="19"/>
    </row>
    <row r="176" spans="1:36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75"/>
      <c r="P176" s="19"/>
      <c r="Q176" s="73"/>
      <c r="R176" s="74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76"/>
      <c r="AD176" s="19"/>
      <c r="AE176" s="19"/>
      <c r="AF176" s="73"/>
      <c r="AG176" s="19"/>
      <c r="AH176" s="19"/>
      <c r="AI176" s="19"/>
      <c r="AJ176" s="19"/>
    </row>
    <row r="177" spans="1:36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75"/>
      <c r="P177" s="19"/>
      <c r="Q177" s="73"/>
      <c r="R177" s="74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76"/>
      <c r="AD177" s="19"/>
      <c r="AE177" s="19"/>
      <c r="AF177" s="73"/>
      <c r="AG177" s="19"/>
      <c r="AH177" s="19"/>
      <c r="AI177" s="19"/>
      <c r="AJ177" s="19"/>
    </row>
    <row r="178" spans="1:36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75"/>
      <c r="P178" s="19"/>
      <c r="Q178" s="73"/>
      <c r="R178" s="74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76"/>
      <c r="AD178" s="19"/>
      <c r="AE178" s="19"/>
      <c r="AF178" s="73"/>
      <c r="AG178" s="19"/>
      <c r="AH178" s="19"/>
      <c r="AI178" s="19"/>
      <c r="AJ178" s="19"/>
    </row>
    <row r="179" spans="1:36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75"/>
      <c r="P179" s="19"/>
      <c r="Q179" s="73"/>
      <c r="R179" s="74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76"/>
      <c r="AD179" s="19"/>
      <c r="AE179" s="19"/>
      <c r="AF179" s="73"/>
      <c r="AG179" s="19"/>
      <c r="AH179" s="19"/>
      <c r="AI179" s="19"/>
      <c r="AJ179" s="19"/>
    </row>
    <row r="180" spans="1:36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75"/>
      <c r="P180" s="19"/>
      <c r="Q180" s="73"/>
      <c r="R180" s="74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76"/>
      <c r="AD180" s="19"/>
      <c r="AE180" s="19"/>
      <c r="AF180" s="73"/>
      <c r="AG180" s="19"/>
      <c r="AH180" s="19"/>
      <c r="AI180" s="19"/>
      <c r="AJ180" s="19"/>
    </row>
    <row r="181" spans="1:36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75"/>
      <c r="P181" s="19"/>
      <c r="Q181" s="73"/>
      <c r="R181" s="74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76"/>
      <c r="AD181" s="19"/>
      <c r="AE181" s="19"/>
      <c r="AF181" s="73"/>
      <c r="AG181" s="19"/>
      <c r="AH181" s="19"/>
      <c r="AI181" s="19"/>
      <c r="AJ181" s="19"/>
    </row>
    <row r="182" spans="1:36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75"/>
      <c r="P182" s="19"/>
      <c r="Q182" s="73"/>
      <c r="R182" s="74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76"/>
      <c r="AD182" s="19"/>
      <c r="AE182" s="19"/>
      <c r="AF182" s="73"/>
      <c r="AG182" s="19"/>
      <c r="AH182" s="19"/>
      <c r="AI182" s="19"/>
      <c r="AJ182" s="19"/>
    </row>
    <row r="183" spans="1:36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75"/>
      <c r="P183" s="19"/>
      <c r="Q183" s="73"/>
      <c r="R183" s="74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76"/>
      <c r="AD183" s="19"/>
      <c r="AE183" s="19"/>
      <c r="AF183" s="73"/>
      <c r="AG183" s="19"/>
      <c r="AH183" s="19"/>
      <c r="AI183" s="19"/>
      <c r="AJ183" s="19"/>
    </row>
    <row r="184" spans="1:36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75"/>
      <c r="P184" s="19"/>
      <c r="Q184" s="73"/>
      <c r="R184" s="74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76"/>
      <c r="AD184" s="19"/>
      <c r="AE184" s="19"/>
      <c r="AF184" s="73"/>
      <c r="AG184" s="19"/>
      <c r="AH184" s="19"/>
      <c r="AI184" s="19"/>
      <c r="AJ184" s="19"/>
    </row>
    <row r="185" spans="1:36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75"/>
      <c r="P185" s="19"/>
      <c r="Q185" s="73"/>
      <c r="R185" s="74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76"/>
      <c r="AD185" s="19"/>
      <c r="AE185" s="19"/>
      <c r="AF185" s="73"/>
      <c r="AG185" s="19"/>
      <c r="AH185" s="19"/>
      <c r="AI185" s="19"/>
      <c r="AJ185" s="19"/>
    </row>
    <row r="186" spans="1:36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75"/>
      <c r="P186" s="19"/>
      <c r="Q186" s="73"/>
      <c r="R186" s="74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76"/>
      <c r="AD186" s="19"/>
      <c r="AE186" s="19"/>
      <c r="AF186" s="73"/>
      <c r="AG186" s="19"/>
      <c r="AH186" s="19"/>
      <c r="AI186" s="19"/>
      <c r="AJ186" s="19"/>
    </row>
    <row r="187" spans="1:36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75"/>
      <c r="P187" s="19"/>
      <c r="Q187" s="73"/>
      <c r="R187" s="74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76"/>
      <c r="AD187" s="19"/>
      <c r="AE187" s="19"/>
      <c r="AF187" s="73"/>
      <c r="AG187" s="19"/>
      <c r="AH187" s="19"/>
      <c r="AI187" s="19"/>
      <c r="AJ187" s="19"/>
    </row>
    <row r="188" spans="1:36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75"/>
      <c r="P188" s="19"/>
      <c r="Q188" s="73"/>
      <c r="R188" s="74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76"/>
      <c r="AD188" s="19"/>
      <c r="AE188" s="19"/>
      <c r="AF188" s="73"/>
      <c r="AG188" s="19"/>
      <c r="AH188" s="19"/>
      <c r="AI188" s="19"/>
      <c r="AJ188" s="19"/>
    </row>
    <row r="189" spans="1:36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75"/>
      <c r="P189" s="19"/>
      <c r="Q189" s="73"/>
      <c r="R189" s="74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76"/>
      <c r="AD189" s="19"/>
      <c r="AE189" s="19"/>
      <c r="AF189" s="73"/>
      <c r="AG189" s="19"/>
      <c r="AH189" s="19"/>
      <c r="AI189" s="19"/>
      <c r="AJ189" s="19"/>
    </row>
    <row r="190" spans="1:36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75"/>
      <c r="P190" s="19"/>
      <c r="Q190" s="73"/>
      <c r="R190" s="74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76"/>
      <c r="AD190" s="19"/>
      <c r="AE190" s="19"/>
      <c r="AF190" s="73"/>
      <c r="AG190" s="19"/>
      <c r="AH190" s="19"/>
      <c r="AI190" s="19"/>
      <c r="AJ190" s="19"/>
    </row>
    <row r="191" spans="1:36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75"/>
      <c r="P191" s="19"/>
      <c r="Q191" s="73"/>
      <c r="R191" s="74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76"/>
      <c r="AD191" s="19"/>
      <c r="AE191" s="19"/>
      <c r="AF191" s="73"/>
      <c r="AG191" s="19"/>
      <c r="AH191" s="19"/>
      <c r="AI191" s="19"/>
      <c r="AJ191" s="19"/>
    </row>
    <row r="192" spans="1:36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75"/>
      <c r="P192" s="19"/>
      <c r="Q192" s="73"/>
      <c r="R192" s="74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76"/>
      <c r="AD192" s="19"/>
      <c r="AE192" s="19"/>
      <c r="AF192" s="73"/>
      <c r="AG192" s="19"/>
      <c r="AH192" s="19"/>
      <c r="AI192" s="19"/>
      <c r="AJ192" s="19"/>
    </row>
    <row r="193" spans="1:36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75"/>
      <c r="P193" s="19"/>
      <c r="Q193" s="73"/>
      <c r="R193" s="74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76"/>
      <c r="AD193" s="19"/>
      <c r="AE193" s="19"/>
      <c r="AF193" s="73"/>
      <c r="AG193" s="19"/>
      <c r="AH193" s="19"/>
      <c r="AI193" s="19"/>
      <c r="AJ193" s="19"/>
    </row>
    <row r="194" spans="1:36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75"/>
      <c r="P194" s="19"/>
      <c r="Q194" s="73"/>
      <c r="R194" s="74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76"/>
      <c r="AD194" s="19"/>
      <c r="AE194" s="19"/>
      <c r="AF194" s="73"/>
      <c r="AG194" s="19"/>
      <c r="AH194" s="19"/>
      <c r="AI194" s="19"/>
      <c r="AJ194" s="19"/>
    </row>
    <row r="195" spans="1:36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75"/>
      <c r="P195" s="19"/>
      <c r="Q195" s="73"/>
      <c r="R195" s="74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76"/>
      <c r="AD195" s="19"/>
      <c r="AE195" s="19"/>
      <c r="AF195" s="73"/>
      <c r="AG195" s="19"/>
      <c r="AH195" s="19"/>
      <c r="AI195" s="19"/>
      <c r="AJ195" s="19"/>
    </row>
    <row r="196" spans="1:36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75"/>
      <c r="P196" s="19"/>
      <c r="Q196" s="73"/>
      <c r="R196" s="74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76"/>
      <c r="AD196" s="19"/>
      <c r="AE196" s="19"/>
      <c r="AF196" s="73"/>
      <c r="AG196" s="19"/>
      <c r="AH196" s="19"/>
      <c r="AI196" s="19"/>
      <c r="AJ196" s="19"/>
    </row>
    <row r="197" spans="1:36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75"/>
      <c r="P197" s="19"/>
      <c r="Q197" s="73"/>
      <c r="R197" s="74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76"/>
      <c r="AD197" s="19"/>
      <c r="AE197" s="19"/>
      <c r="AF197" s="73"/>
      <c r="AG197" s="19"/>
      <c r="AH197" s="19"/>
      <c r="AI197" s="19"/>
      <c r="AJ197" s="19"/>
    </row>
    <row r="198" spans="1:36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75"/>
      <c r="P198" s="19"/>
      <c r="Q198" s="73"/>
      <c r="R198" s="74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76"/>
      <c r="AD198" s="19"/>
      <c r="AE198" s="19"/>
      <c r="AF198" s="73"/>
      <c r="AG198" s="19"/>
      <c r="AH198" s="19"/>
      <c r="AI198" s="19"/>
      <c r="AJ198" s="19"/>
    </row>
    <row r="199" spans="1:36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75"/>
      <c r="P199" s="19"/>
      <c r="Q199" s="73"/>
      <c r="R199" s="74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76"/>
      <c r="AD199" s="19"/>
      <c r="AE199" s="19"/>
      <c r="AF199" s="73"/>
      <c r="AG199" s="19"/>
      <c r="AH199" s="19"/>
      <c r="AI199" s="19"/>
      <c r="AJ199" s="19"/>
    </row>
    <row r="200" spans="1:36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75"/>
      <c r="P200" s="19"/>
      <c r="Q200" s="73"/>
      <c r="R200" s="74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76"/>
      <c r="AD200" s="19"/>
      <c r="AE200" s="19"/>
      <c r="AF200" s="73"/>
      <c r="AG200" s="19"/>
      <c r="AH200" s="19"/>
      <c r="AI200" s="19"/>
      <c r="AJ200" s="19"/>
    </row>
    <row r="201" spans="1:36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75"/>
      <c r="P201" s="19"/>
      <c r="Q201" s="73"/>
      <c r="R201" s="74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76"/>
      <c r="AD201" s="19"/>
      <c r="AE201" s="19"/>
      <c r="AF201" s="73"/>
      <c r="AG201" s="19"/>
      <c r="AH201" s="19"/>
      <c r="AI201" s="19"/>
      <c r="AJ201" s="19"/>
    </row>
    <row r="202" spans="1:36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75"/>
      <c r="P202" s="19"/>
      <c r="Q202" s="73"/>
      <c r="R202" s="74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76"/>
      <c r="AD202" s="19"/>
      <c r="AE202" s="19"/>
      <c r="AF202" s="73"/>
      <c r="AG202" s="19"/>
      <c r="AH202" s="19"/>
      <c r="AI202" s="19"/>
      <c r="AJ202" s="19"/>
    </row>
    <row r="203" spans="1:36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75"/>
      <c r="P203" s="19"/>
      <c r="Q203" s="73"/>
      <c r="R203" s="74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76"/>
      <c r="AD203" s="19"/>
      <c r="AE203" s="19"/>
      <c r="AF203" s="73"/>
      <c r="AG203" s="19"/>
      <c r="AH203" s="19"/>
      <c r="AI203" s="19"/>
      <c r="AJ203" s="19"/>
    </row>
    <row r="204" spans="1:36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75"/>
      <c r="P204" s="19"/>
      <c r="Q204" s="73"/>
      <c r="R204" s="74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76"/>
      <c r="AD204" s="19"/>
      <c r="AE204" s="19"/>
      <c r="AF204" s="73"/>
      <c r="AG204" s="19"/>
      <c r="AH204" s="19"/>
      <c r="AI204" s="19"/>
      <c r="AJ204" s="19"/>
    </row>
    <row r="205" spans="1:36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75"/>
      <c r="P205" s="19"/>
      <c r="Q205" s="73"/>
      <c r="R205" s="74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76"/>
      <c r="AD205" s="19"/>
      <c r="AE205" s="19"/>
      <c r="AF205" s="73"/>
      <c r="AG205" s="19"/>
      <c r="AH205" s="19"/>
      <c r="AI205" s="19"/>
      <c r="AJ205" s="19"/>
    </row>
    <row r="206" spans="1:36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75"/>
      <c r="P206" s="19"/>
      <c r="Q206" s="73"/>
      <c r="R206" s="74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76"/>
      <c r="AD206" s="19"/>
      <c r="AE206" s="19"/>
      <c r="AF206" s="73"/>
      <c r="AG206" s="19"/>
      <c r="AH206" s="19"/>
      <c r="AI206" s="19"/>
      <c r="AJ206" s="19"/>
    </row>
    <row r="207" spans="1:36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75"/>
      <c r="P207" s="19"/>
      <c r="Q207" s="73"/>
      <c r="R207" s="74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76"/>
      <c r="AD207" s="19"/>
      <c r="AE207" s="19"/>
      <c r="AF207" s="73"/>
      <c r="AG207" s="19"/>
      <c r="AH207" s="19"/>
      <c r="AI207" s="19"/>
      <c r="AJ207" s="19"/>
    </row>
    <row r="208" spans="1:36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75"/>
      <c r="P208" s="19"/>
      <c r="Q208" s="73"/>
      <c r="R208" s="74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76"/>
      <c r="AD208" s="19"/>
      <c r="AE208" s="19"/>
      <c r="AF208" s="73"/>
      <c r="AG208" s="19"/>
      <c r="AH208" s="19"/>
      <c r="AI208" s="19"/>
      <c r="AJ208" s="19"/>
    </row>
    <row r="209" spans="1:36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75"/>
      <c r="P209" s="19"/>
      <c r="Q209" s="73"/>
      <c r="R209" s="74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76"/>
      <c r="AD209" s="19"/>
      <c r="AE209" s="19"/>
      <c r="AF209" s="73"/>
      <c r="AG209" s="19"/>
      <c r="AH209" s="19"/>
      <c r="AI209" s="19"/>
      <c r="AJ209" s="19"/>
    </row>
    <row r="210" spans="1:36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75"/>
      <c r="P210" s="19"/>
      <c r="Q210" s="73"/>
      <c r="R210" s="74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76"/>
      <c r="AD210" s="19"/>
      <c r="AE210" s="19"/>
      <c r="AF210" s="73"/>
      <c r="AG210" s="19"/>
      <c r="AH210" s="19"/>
      <c r="AI210" s="19"/>
      <c r="AJ210" s="19"/>
    </row>
    <row r="211" spans="1:36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75"/>
      <c r="P211" s="19"/>
      <c r="Q211" s="73"/>
      <c r="R211" s="74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76"/>
      <c r="AD211" s="19"/>
      <c r="AE211" s="19"/>
      <c r="AF211" s="73"/>
      <c r="AG211" s="19"/>
      <c r="AH211" s="19"/>
      <c r="AI211" s="19"/>
      <c r="AJ211" s="19"/>
    </row>
    <row r="212" spans="1:36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75"/>
      <c r="P212" s="19"/>
      <c r="Q212" s="73"/>
      <c r="R212" s="74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76"/>
      <c r="AD212" s="19"/>
      <c r="AE212" s="19"/>
      <c r="AF212" s="73"/>
      <c r="AG212" s="19"/>
      <c r="AH212" s="19"/>
      <c r="AI212" s="19"/>
      <c r="AJ212" s="19"/>
    </row>
    <row r="213" spans="1:36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75"/>
      <c r="P213" s="19"/>
      <c r="Q213" s="73"/>
      <c r="R213" s="74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76"/>
      <c r="AD213" s="19"/>
      <c r="AE213" s="19"/>
      <c r="AF213" s="73"/>
      <c r="AG213" s="19"/>
      <c r="AH213" s="19"/>
      <c r="AI213" s="19"/>
      <c r="AJ213" s="19"/>
    </row>
    <row r="214" spans="1:36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75"/>
      <c r="P214" s="19"/>
      <c r="Q214" s="73"/>
      <c r="R214" s="74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76"/>
      <c r="AD214" s="19"/>
      <c r="AE214" s="19"/>
      <c r="AF214" s="73"/>
      <c r="AG214" s="19"/>
      <c r="AH214" s="19"/>
      <c r="AI214" s="19"/>
      <c r="AJ214" s="19"/>
    </row>
    <row r="215" spans="1:36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75"/>
      <c r="P215" s="19"/>
      <c r="Q215" s="73"/>
      <c r="R215" s="74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76"/>
      <c r="AD215" s="19"/>
      <c r="AE215" s="19"/>
      <c r="AF215" s="73"/>
      <c r="AG215" s="19"/>
      <c r="AH215" s="19"/>
      <c r="AI215" s="19"/>
      <c r="AJ215" s="19"/>
    </row>
    <row r="216" spans="1:36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75"/>
      <c r="P216" s="19"/>
      <c r="Q216" s="73"/>
      <c r="R216" s="74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76"/>
      <c r="AD216" s="19"/>
      <c r="AE216" s="19"/>
      <c r="AF216" s="73"/>
      <c r="AG216" s="19"/>
      <c r="AH216" s="19"/>
      <c r="AI216" s="19"/>
      <c r="AJ216" s="19"/>
    </row>
    <row r="217" spans="1:36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75"/>
      <c r="P217" s="19"/>
      <c r="Q217" s="73"/>
      <c r="R217" s="74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76"/>
      <c r="AD217" s="19"/>
      <c r="AE217" s="19"/>
      <c r="AF217" s="73"/>
      <c r="AG217" s="19"/>
      <c r="AH217" s="19"/>
      <c r="AI217" s="19"/>
      <c r="AJ217" s="19"/>
    </row>
    <row r="218" spans="1:36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75"/>
      <c r="P218" s="19"/>
      <c r="Q218" s="73"/>
      <c r="R218" s="74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76"/>
      <c r="AD218" s="19"/>
      <c r="AE218" s="19"/>
      <c r="AF218" s="73"/>
      <c r="AG218" s="19"/>
      <c r="AH218" s="19"/>
      <c r="AI218" s="19"/>
      <c r="AJ218" s="19"/>
    </row>
    <row r="219" spans="1:36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75"/>
      <c r="P219" s="19"/>
      <c r="Q219" s="73"/>
      <c r="R219" s="74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76"/>
      <c r="AD219" s="19"/>
      <c r="AE219" s="19"/>
      <c r="AF219" s="73"/>
      <c r="AG219" s="19"/>
      <c r="AH219" s="19"/>
      <c r="AI219" s="19"/>
      <c r="AJ219" s="19"/>
    </row>
    <row r="220" spans="1:36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75"/>
      <c r="P220" s="19"/>
      <c r="Q220" s="73"/>
      <c r="R220" s="74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76"/>
      <c r="AD220" s="19"/>
      <c r="AE220" s="19"/>
      <c r="AF220" s="73"/>
      <c r="AG220" s="19"/>
      <c r="AH220" s="19"/>
      <c r="AI220" s="19"/>
      <c r="AJ220" s="19"/>
    </row>
    <row r="221" spans="1:36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75"/>
      <c r="P221" s="19"/>
      <c r="Q221" s="73"/>
      <c r="R221" s="74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76"/>
      <c r="AD221" s="19"/>
      <c r="AE221" s="19"/>
      <c r="AF221" s="73"/>
      <c r="AG221" s="19"/>
      <c r="AH221" s="19"/>
      <c r="AI221" s="19"/>
      <c r="AJ221" s="19"/>
    </row>
    <row r="222" spans="1:36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75"/>
      <c r="P222" s="19"/>
      <c r="Q222" s="73"/>
      <c r="R222" s="74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76"/>
      <c r="AD222" s="19"/>
      <c r="AE222" s="19"/>
      <c r="AF222" s="73"/>
      <c r="AG222" s="19"/>
      <c r="AH222" s="19"/>
      <c r="AI222" s="19"/>
      <c r="AJ222" s="19"/>
    </row>
    <row r="223" spans="1:36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75"/>
      <c r="P223" s="19"/>
      <c r="Q223" s="73"/>
      <c r="R223" s="74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76"/>
      <c r="AD223" s="19"/>
      <c r="AE223" s="19"/>
      <c r="AF223" s="73"/>
      <c r="AG223" s="19"/>
      <c r="AH223" s="19"/>
      <c r="AI223" s="19"/>
      <c r="AJ223" s="19"/>
    </row>
    <row r="224" spans="1:36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75"/>
      <c r="P224" s="19"/>
      <c r="Q224" s="73"/>
      <c r="R224" s="74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76"/>
      <c r="AD224" s="19"/>
      <c r="AE224" s="19"/>
      <c r="AF224" s="73"/>
      <c r="AG224" s="19"/>
      <c r="AH224" s="19"/>
      <c r="AI224" s="19"/>
      <c r="AJ224" s="19"/>
    </row>
    <row r="225" spans="1:36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75"/>
      <c r="P225" s="19"/>
      <c r="Q225" s="73"/>
      <c r="R225" s="74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76"/>
      <c r="AD225" s="19"/>
      <c r="AE225" s="19"/>
      <c r="AF225" s="73"/>
      <c r="AG225" s="19"/>
      <c r="AH225" s="19"/>
      <c r="AI225" s="19"/>
      <c r="AJ225" s="19"/>
    </row>
    <row r="226" spans="1:36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75"/>
      <c r="P226" s="19"/>
      <c r="Q226" s="73"/>
      <c r="R226" s="74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76"/>
      <c r="AD226" s="19"/>
      <c r="AE226" s="19"/>
      <c r="AF226" s="73"/>
      <c r="AG226" s="19"/>
      <c r="AH226" s="19"/>
      <c r="AI226" s="19"/>
      <c r="AJ226" s="19"/>
    </row>
    <row r="227" spans="1:36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75"/>
      <c r="P227" s="19"/>
      <c r="Q227" s="73"/>
      <c r="R227" s="74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76"/>
      <c r="AD227" s="19"/>
      <c r="AE227" s="19"/>
      <c r="AF227" s="73"/>
      <c r="AG227" s="19"/>
      <c r="AH227" s="19"/>
      <c r="AI227" s="19"/>
      <c r="AJ227" s="19"/>
    </row>
    <row r="228" spans="1:36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75"/>
      <c r="P228" s="19"/>
      <c r="Q228" s="73"/>
      <c r="R228" s="74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76"/>
      <c r="AD228" s="19"/>
      <c r="AE228" s="19"/>
      <c r="AF228" s="73"/>
      <c r="AG228" s="19"/>
      <c r="AH228" s="19"/>
      <c r="AI228" s="19"/>
      <c r="AJ228" s="19"/>
    </row>
    <row r="229" spans="1:36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75"/>
      <c r="P229" s="19"/>
      <c r="Q229" s="73"/>
      <c r="R229" s="74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76"/>
      <c r="AD229" s="19"/>
      <c r="AE229" s="19"/>
      <c r="AF229" s="73"/>
      <c r="AG229" s="19"/>
      <c r="AH229" s="19"/>
      <c r="AI229" s="19"/>
      <c r="AJ229" s="19"/>
    </row>
    <row r="230" spans="1:36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75"/>
      <c r="P230" s="19"/>
      <c r="Q230" s="73"/>
      <c r="R230" s="74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76"/>
      <c r="AD230" s="19"/>
      <c r="AE230" s="19"/>
      <c r="AF230" s="73"/>
      <c r="AG230" s="19"/>
      <c r="AH230" s="19"/>
      <c r="AI230" s="19"/>
      <c r="AJ230" s="19"/>
    </row>
    <row r="231" spans="1:36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75"/>
      <c r="P231" s="19"/>
      <c r="Q231" s="73"/>
      <c r="R231" s="74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76"/>
      <c r="AD231" s="19"/>
      <c r="AE231" s="19"/>
      <c r="AF231" s="73"/>
      <c r="AG231" s="19"/>
      <c r="AH231" s="19"/>
      <c r="AI231" s="19"/>
      <c r="AJ231" s="19"/>
    </row>
    <row r="232" spans="1:36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75"/>
      <c r="P232" s="19"/>
      <c r="Q232" s="73"/>
      <c r="R232" s="74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76"/>
      <c r="AD232" s="19"/>
      <c r="AE232" s="19"/>
      <c r="AF232" s="73"/>
      <c r="AG232" s="19"/>
      <c r="AH232" s="19"/>
      <c r="AI232" s="19"/>
      <c r="AJ232" s="19"/>
    </row>
    <row r="233" spans="1:36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75"/>
      <c r="P233" s="19"/>
      <c r="Q233" s="73"/>
      <c r="R233" s="74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76"/>
      <c r="AD233" s="19"/>
      <c r="AE233" s="19"/>
      <c r="AF233" s="73"/>
      <c r="AG233" s="19"/>
      <c r="AH233" s="19"/>
      <c r="AI233" s="19"/>
      <c r="AJ233" s="19"/>
    </row>
    <row r="234" spans="1:36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75"/>
      <c r="P234" s="19"/>
      <c r="Q234" s="73"/>
      <c r="R234" s="74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76"/>
      <c r="AD234" s="19"/>
      <c r="AE234" s="19"/>
      <c r="AF234" s="73"/>
      <c r="AG234" s="19"/>
      <c r="AH234" s="19"/>
      <c r="AI234" s="19"/>
      <c r="AJ234" s="19"/>
    </row>
    <row r="235" spans="1:36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75"/>
      <c r="P235" s="19"/>
      <c r="Q235" s="73"/>
      <c r="R235" s="74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76"/>
      <c r="AD235" s="19"/>
      <c r="AE235" s="19"/>
      <c r="AF235" s="73"/>
      <c r="AG235" s="19"/>
      <c r="AH235" s="19"/>
      <c r="AI235" s="19"/>
      <c r="AJ235" s="19"/>
    </row>
    <row r="236" spans="1:36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75"/>
      <c r="P236" s="19"/>
      <c r="Q236" s="73"/>
      <c r="R236" s="74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76"/>
      <c r="AD236" s="19"/>
      <c r="AE236" s="19"/>
      <c r="AF236" s="73"/>
      <c r="AG236" s="19"/>
      <c r="AH236" s="19"/>
      <c r="AI236" s="19"/>
      <c r="AJ236" s="19"/>
    </row>
    <row r="237" spans="1:36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75"/>
      <c r="P237" s="19"/>
      <c r="Q237" s="73"/>
      <c r="R237" s="74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76"/>
      <c r="AD237" s="19"/>
      <c r="AE237" s="19"/>
      <c r="AF237" s="73"/>
      <c r="AG237" s="19"/>
      <c r="AH237" s="19"/>
      <c r="AI237" s="19"/>
      <c r="AJ237" s="19"/>
    </row>
    <row r="238" spans="1:36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75"/>
      <c r="P238" s="19"/>
      <c r="Q238" s="73"/>
      <c r="R238" s="74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76"/>
      <c r="AD238" s="19"/>
      <c r="AE238" s="19"/>
      <c r="AF238" s="73"/>
      <c r="AG238" s="19"/>
      <c r="AH238" s="19"/>
      <c r="AI238" s="19"/>
      <c r="AJ238" s="19"/>
    </row>
    <row r="239" spans="1:36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75"/>
      <c r="P239" s="19"/>
      <c r="Q239" s="73"/>
      <c r="R239" s="74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76"/>
      <c r="AD239" s="19"/>
      <c r="AE239" s="19"/>
      <c r="AF239" s="73"/>
      <c r="AG239" s="19"/>
      <c r="AH239" s="19"/>
      <c r="AI239" s="19"/>
      <c r="AJ239" s="19"/>
    </row>
    <row r="240" spans="1:36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75"/>
      <c r="P240" s="19"/>
      <c r="Q240" s="73"/>
      <c r="R240" s="74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76"/>
      <c r="AD240" s="19"/>
      <c r="AE240" s="19"/>
      <c r="AF240" s="73"/>
      <c r="AG240" s="19"/>
      <c r="AH240" s="19"/>
      <c r="AI240" s="19"/>
      <c r="AJ240" s="19"/>
    </row>
    <row r="241" spans="1:36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75"/>
      <c r="P241" s="19"/>
      <c r="Q241" s="73"/>
      <c r="R241" s="74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76"/>
      <c r="AD241" s="19"/>
      <c r="AE241" s="19"/>
      <c r="AF241" s="73"/>
      <c r="AG241" s="19"/>
      <c r="AH241" s="19"/>
      <c r="AI241" s="19"/>
      <c r="AJ241" s="19"/>
    </row>
    <row r="242" spans="1:36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75"/>
      <c r="P242" s="19"/>
      <c r="Q242" s="73"/>
      <c r="R242" s="74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76"/>
      <c r="AD242" s="19"/>
      <c r="AE242" s="19"/>
      <c r="AF242" s="73"/>
      <c r="AG242" s="19"/>
      <c r="AH242" s="19"/>
      <c r="AI242" s="19"/>
      <c r="AJ242" s="19"/>
    </row>
    <row r="243" spans="1:36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75"/>
      <c r="P243" s="19"/>
      <c r="Q243" s="73"/>
      <c r="R243" s="74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76"/>
      <c r="AD243" s="19"/>
      <c r="AE243" s="19"/>
      <c r="AF243" s="73"/>
      <c r="AG243" s="19"/>
      <c r="AH243" s="19"/>
      <c r="AI243" s="19"/>
      <c r="AJ243" s="19"/>
    </row>
    <row r="244" spans="1:36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75"/>
      <c r="P244" s="19"/>
      <c r="Q244" s="73"/>
      <c r="R244" s="74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76"/>
      <c r="AD244" s="19"/>
      <c r="AE244" s="19"/>
      <c r="AF244" s="73"/>
      <c r="AG244" s="19"/>
      <c r="AH244" s="19"/>
      <c r="AI244" s="19"/>
      <c r="AJ244" s="19"/>
    </row>
    <row r="245" spans="1:36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75"/>
      <c r="P245" s="19"/>
      <c r="Q245" s="73"/>
      <c r="R245" s="74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76"/>
      <c r="AD245" s="19"/>
      <c r="AE245" s="19"/>
      <c r="AF245" s="73"/>
      <c r="AG245" s="19"/>
      <c r="AH245" s="19"/>
      <c r="AI245" s="19"/>
      <c r="AJ245" s="19"/>
    </row>
    <row r="246" spans="1:36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75"/>
      <c r="P246" s="19"/>
      <c r="Q246" s="73"/>
      <c r="R246" s="74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76"/>
      <c r="AD246" s="19"/>
      <c r="AE246" s="19"/>
      <c r="AF246" s="73"/>
      <c r="AG246" s="19"/>
      <c r="AH246" s="19"/>
      <c r="AI246" s="19"/>
      <c r="AJ246" s="19"/>
    </row>
    <row r="247" spans="1:36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75"/>
      <c r="P247" s="19"/>
      <c r="Q247" s="73"/>
      <c r="R247" s="74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76"/>
      <c r="AD247" s="19"/>
      <c r="AE247" s="19"/>
      <c r="AF247" s="73"/>
      <c r="AG247" s="19"/>
      <c r="AH247" s="19"/>
      <c r="AI247" s="19"/>
      <c r="AJ247" s="19"/>
    </row>
    <row r="248" spans="1:36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75"/>
      <c r="P248" s="19"/>
      <c r="Q248" s="73"/>
      <c r="R248" s="74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76"/>
      <c r="AD248" s="19"/>
      <c r="AE248" s="19"/>
      <c r="AF248" s="73"/>
      <c r="AG248" s="19"/>
      <c r="AH248" s="19"/>
      <c r="AI248" s="19"/>
      <c r="AJ248" s="19"/>
    </row>
    <row r="249" spans="1:36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75"/>
      <c r="P249" s="19"/>
      <c r="Q249" s="73"/>
      <c r="R249" s="74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76"/>
      <c r="AD249" s="19"/>
      <c r="AE249" s="19"/>
      <c r="AF249" s="73"/>
      <c r="AG249" s="19"/>
      <c r="AH249" s="19"/>
      <c r="AI249" s="19"/>
      <c r="AJ249" s="19"/>
    </row>
    <row r="250" spans="1:36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75"/>
      <c r="P250" s="19"/>
      <c r="Q250" s="73"/>
      <c r="R250" s="74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76"/>
      <c r="AD250" s="19"/>
      <c r="AE250" s="19"/>
      <c r="AF250" s="73"/>
      <c r="AG250" s="19"/>
      <c r="AH250" s="19"/>
      <c r="AI250" s="19"/>
      <c r="AJ250" s="19"/>
    </row>
    <row r="251" spans="1:36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75"/>
      <c r="P251" s="19"/>
      <c r="Q251" s="73"/>
      <c r="R251" s="74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76"/>
      <c r="AD251" s="19"/>
      <c r="AE251" s="19"/>
      <c r="AF251" s="73"/>
      <c r="AG251" s="19"/>
      <c r="AH251" s="19"/>
      <c r="AI251" s="19"/>
      <c r="AJ251" s="19"/>
    </row>
    <row r="252" spans="1:36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75"/>
      <c r="P252" s="19"/>
      <c r="Q252" s="73"/>
      <c r="R252" s="74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76"/>
      <c r="AD252" s="19"/>
      <c r="AE252" s="19"/>
      <c r="AF252" s="73"/>
      <c r="AG252" s="19"/>
      <c r="AH252" s="19"/>
      <c r="AI252" s="19"/>
      <c r="AJ252" s="19"/>
    </row>
    <row r="253" spans="1:36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75"/>
      <c r="P253" s="19"/>
      <c r="Q253" s="73"/>
      <c r="R253" s="74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76"/>
      <c r="AD253" s="19"/>
      <c r="AE253" s="19"/>
      <c r="AF253" s="73"/>
      <c r="AG253" s="19"/>
      <c r="AH253" s="19"/>
      <c r="AI253" s="19"/>
      <c r="AJ253" s="19"/>
    </row>
    <row r="254" spans="1:36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75"/>
      <c r="P254" s="19"/>
      <c r="Q254" s="73"/>
      <c r="R254" s="74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76"/>
      <c r="AD254" s="19"/>
      <c r="AE254" s="19"/>
      <c r="AF254" s="73"/>
      <c r="AG254" s="19"/>
      <c r="AH254" s="19"/>
      <c r="AI254" s="19"/>
      <c r="AJ254" s="19"/>
    </row>
    <row r="255" spans="1:36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75"/>
      <c r="P255" s="19"/>
      <c r="Q255" s="73"/>
      <c r="R255" s="74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76"/>
      <c r="AD255" s="19"/>
      <c r="AE255" s="19"/>
      <c r="AF255" s="73"/>
      <c r="AG255" s="19"/>
      <c r="AH255" s="19"/>
      <c r="AI255" s="19"/>
      <c r="AJ255" s="19"/>
    </row>
    <row r="256" spans="1:36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75"/>
      <c r="P256" s="19"/>
      <c r="Q256" s="73"/>
      <c r="R256" s="74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76"/>
      <c r="AD256" s="19"/>
      <c r="AE256" s="19"/>
      <c r="AF256" s="73"/>
      <c r="AG256" s="19"/>
      <c r="AH256" s="19"/>
      <c r="AI256" s="19"/>
      <c r="AJ256" s="19"/>
    </row>
    <row r="257" spans="1:36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75"/>
      <c r="P257" s="19"/>
      <c r="Q257" s="73"/>
      <c r="R257" s="74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76"/>
      <c r="AD257" s="19"/>
      <c r="AE257" s="19"/>
      <c r="AF257" s="73"/>
      <c r="AG257" s="19"/>
      <c r="AH257" s="19"/>
      <c r="AI257" s="19"/>
      <c r="AJ257" s="19"/>
    </row>
    <row r="258" spans="1:36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75"/>
      <c r="P258" s="19"/>
      <c r="Q258" s="73"/>
      <c r="R258" s="74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76"/>
      <c r="AD258" s="19"/>
      <c r="AE258" s="19"/>
      <c r="AF258" s="73"/>
      <c r="AG258" s="19"/>
      <c r="AH258" s="19"/>
      <c r="AI258" s="19"/>
      <c r="AJ258" s="19"/>
    </row>
    <row r="259" spans="1:36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75"/>
      <c r="P259" s="19"/>
      <c r="Q259" s="73"/>
      <c r="R259" s="74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76"/>
      <c r="AD259" s="19"/>
      <c r="AE259" s="19"/>
      <c r="AF259" s="73"/>
      <c r="AG259" s="19"/>
      <c r="AH259" s="19"/>
      <c r="AI259" s="19"/>
      <c r="AJ259" s="19"/>
    </row>
    <row r="260" spans="1:36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75"/>
      <c r="P260" s="19"/>
      <c r="Q260" s="73"/>
      <c r="R260" s="74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76"/>
      <c r="AD260" s="19"/>
      <c r="AE260" s="19"/>
      <c r="AF260" s="73"/>
      <c r="AG260" s="19"/>
      <c r="AH260" s="19"/>
      <c r="AI260" s="19"/>
      <c r="AJ260" s="19"/>
    </row>
    <row r="261" spans="1:36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75"/>
      <c r="P261" s="19"/>
      <c r="Q261" s="73"/>
      <c r="R261" s="74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76"/>
      <c r="AD261" s="19"/>
      <c r="AE261" s="19"/>
      <c r="AF261" s="73"/>
      <c r="AG261" s="19"/>
      <c r="AH261" s="19"/>
      <c r="AI261" s="19"/>
      <c r="AJ261" s="19"/>
    </row>
    <row r="262" spans="1:36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75"/>
      <c r="P262" s="19"/>
      <c r="Q262" s="73"/>
      <c r="R262" s="74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76"/>
      <c r="AD262" s="19"/>
      <c r="AE262" s="19"/>
      <c r="AF262" s="73"/>
      <c r="AG262" s="19"/>
      <c r="AH262" s="19"/>
      <c r="AI262" s="19"/>
      <c r="AJ262" s="19"/>
    </row>
    <row r="263" spans="1:36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75"/>
      <c r="P263" s="19"/>
      <c r="Q263" s="73"/>
      <c r="R263" s="74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76"/>
      <c r="AD263" s="19"/>
      <c r="AE263" s="19"/>
      <c r="AF263" s="73"/>
      <c r="AG263" s="19"/>
      <c r="AH263" s="19"/>
      <c r="AI263" s="19"/>
      <c r="AJ263" s="19"/>
    </row>
    <row r="264" spans="1:36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75"/>
      <c r="P264" s="19"/>
      <c r="Q264" s="73"/>
      <c r="R264" s="74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76"/>
      <c r="AD264" s="19"/>
      <c r="AE264" s="19"/>
      <c r="AF264" s="73"/>
      <c r="AG264" s="19"/>
      <c r="AH264" s="19"/>
      <c r="AI264" s="19"/>
      <c r="AJ264" s="19"/>
    </row>
    <row r="265" spans="1:36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75"/>
      <c r="P265" s="19"/>
      <c r="Q265" s="73"/>
      <c r="R265" s="74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76"/>
      <c r="AD265" s="19"/>
      <c r="AE265" s="19"/>
      <c r="AF265" s="73"/>
      <c r="AG265" s="19"/>
      <c r="AH265" s="19"/>
      <c r="AI265" s="19"/>
      <c r="AJ265" s="19"/>
    </row>
    <row r="266" spans="1:36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75"/>
      <c r="P266" s="19"/>
      <c r="Q266" s="73"/>
      <c r="R266" s="74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76"/>
      <c r="AD266" s="19"/>
      <c r="AE266" s="19"/>
      <c r="AF266" s="73"/>
      <c r="AG266" s="19"/>
      <c r="AH266" s="19"/>
      <c r="AI266" s="19"/>
      <c r="AJ266" s="19"/>
    </row>
    <row r="267" spans="1:36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75"/>
      <c r="P267" s="19"/>
      <c r="Q267" s="73"/>
      <c r="R267" s="74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76"/>
      <c r="AD267" s="19"/>
      <c r="AE267" s="19"/>
      <c r="AF267" s="73"/>
      <c r="AG267" s="19"/>
      <c r="AH267" s="19"/>
      <c r="AI267" s="19"/>
      <c r="AJ267" s="19"/>
    </row>
    <row r="268" spans="1:36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75"/>
      <c r="P268" s="19"/>
      <c r="Q268" s="73"/>
      <c r="R268" s="74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76"/>
      <c r="AD268" s="19"/>
      <c r="AE268" s="19"/>
      <c r="AF268" s="73"/>
      <c r="AG268" s="19"/>
      <c r="AH268" s="19"/>
      <c r="AI268" s="19"/>
      <c r="AJ268" s="19"/>
    </row>
    <row r="269" spans="1:36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75"/>
      <c r="P269" s="19"/>
      <c r="Q269" s="73"/>
      <c r="R269" s="74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76"/>
      <c r="AD269" s="19"/>
      <c r="AE269" s="19"/>
      <c r="AF269" s="73"/>
      <c r="AG269" s="19"/>
      <c r="AH269" s="19"/>
      <c r="AI269" s="19"/>
      <c r="AJ269" s="19"/>
    </row>
    <row r="270" spans="1:36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75"/>
      <c r="P270" s="19"/>
      <c r="Q270" s="73"/>
      <c r="R270" s="74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76"/>
      <c r="AD270" s="19"/>
      <c r="AE270" s="19"/>
      <c r="AF270" s="73"/>
      <c r="AG270" s="19"/>
      <c r="AH270" s="19"/>
      <c r="AI270" s="19"/>
      <c r="AJ270" s="19"/>
    </row>
    <row r="271" spans="1:36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75"/>
      <c r="P271" s="19"/>
      <c r="Q271" s="73"/>
      <c r="R271" s="74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76"/>
      <c r="AD271" s="19"/>
      <c r="AE271" s="19"/>
      <c r="AF271" s="73"/>
      <c r="AG271" s="19"/>
      <c r="AH271" s="19"/>
      <c r="AI271" s="19"/>
      <c r="AJ271" s="19"/>
    </row>
    <row r="272" spans="1:36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75"/>
      <c r="P272" s="19"/>
      <c r="Q272" s="73"/>
      <c r="R272" s="74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76"/>
      <c r="AD272" s="19"/>
      <c r="AE272" s="19"/>
      <c r="AF272" s="73"/>
      <c r="AG272" s="19"/>
      <c r="AH272" s="19"/>
      <c r="AI272" s="19"/>
      <c r="AJ272" s="19"/>
    </row>
    <row r="273" spans="1:36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75"/>
      <c r="P273" s="19"/>
      <c r="Q273" s="73"/>
      <c r="R273" s="74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76"/>
      <c r="AD273" s="19"/>
      <c r="AE273" s="19"/>
      <c r="AF273" s="73"/>
      <c r="AG273" s="19"/>
      <c r="AH273" s="19"/>
      <c r="AI273" s="19"/>
      <c r="AJ273" s="19"/>
    </row>
    <row r="274" spans="1:36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75"/>
      <c r="P274" s="19"/>
      <c r="Q274" s="73"/>
      <c r="R274" s="74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76"/>
      <c r="AD274" s="19"/>
      <c r="AE274" s="19"/>
      <c r="AF274" s="73"/>
      <c r="AG274" s="19"/>
      <c r="AH274" s="19"/>
      <c r="AI274" s="19"/>
      <c r="AJ274" s="19"/>
    </row>
    <row r="275" spans="1:36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75"/>
      <c r="P275" s="19"/>
      <c r="Q275" s="73"/>
      <c r="R275" s="74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76"/>
      <c r="AD275" s="19"/>
      <c r="AE275" s="19"/>
      <c r="AF275" s="73"/>
      <c r="AG275" s="19"/>
      <c r="AH275" s="19"/>
      <c r="AI275" s="19"/>
      <c r="AJ275" s="19"/>
    </row>
    <row r="276" spans="1:36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75"/>
      <c r="P276" s="19"/>
      <c r="Q276" s="73"/>
      <c r="R276" s="74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76"/>
      <c r="AD276" s="19"/>
      <c r="AE276" s="19"/>
      <c r="AF276" s="73"/>
      <c r="AG276" s="19"/>
      <c r="AH276" s="19"/>
      <c r="AI276" s="19"/>
      <c r="AJ276" s="19"/>
    </row>
    <row r="277" spans="1:36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75"/>
      <c r="P277" s="19"/>
      <c r="Q277" s="73"/>
      <c r="R277" s="74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76"/>
      <c r="AD277" s="19"/>
      <c r="AE277" s="19"/>
      <c r="AF277" s="73"/>
      <c r="AG277" s="19"/>
      <c r="AH277" s="19"/>
      <c r="AI277" s="19"/>
      <c r="AJ277" s="19"/>
    </row>
    <row r="278" spans="1:36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75"/>
      <c r="P278" s="19"/>
      <c r="Q278" s="73"/>
      <c r="R278" s="74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76"/>
      <c r="AD278" s="19"/>
      <c r="AE278" s="19"/>
      <c r="AF278" s="73"/>
      <c r="AG278" s="19"/>
      <c r="AH278" s="19"/>
      <c r="AI278" s="19"/>
      <c r="AJ278" s="19"/>
    </row>
    <row r="279" spans="1:36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75"/>
      <c r="P279" s="19"/>
      <c r="Q279" s="73"/>
      <c r="R279" s="74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76"/>
      <c r="AD279" s="19"/>
      <c r="AE279" s="19"/>
      <c r="AF279" s="73"/>
      <c r="AG279" s="19"/>
      <c r="AH279" s="19"/>
      <c r="AI279" s="19"/>
      <c r="AJ279" s="19"/>
    </row>
    <row r="280" spans="1:36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75"/>
      <c r="P280" s="19"/>
      <c r="Q280" s="73"/>
      <c r="R280" s="74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76"/>
      <c r="AD280" s="19"/>
      <c r="AE280" s="19"/>
      <c r="AF280" s="73"/>
      <c r="AG280" s="19"/>
      <c r="AH280" s="19"/>
      <c r="AI280" s="19"/>
      <c r="AJ280" s="19"/>
    </row>
    <row r="281" spans="1:36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75"/>
      <c r="P281" s="19"/>
      <c r="Q281" s="73"/>
      <c r="R281" s="74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76"/>
      <c r="AD281" s="19"/>
      <c r="AE281" s="19"/>
      <c r="AF281" s="73"/>
      <c r="AG281" s="19"/>
      <c r="AH281" s="19"/>
      <c r="AI281" s="19"/>
      <c r="AJ281" s="19"/>
    </row>
    <row r="282" spans="1:36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75"/>
      <c r="P282" s="19"/>
      <c r="Q282" s="73"/>
      <c r="R282" s="74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76"/>
      <c r="AD282" s="19"/>
      <c r="AE282" s="19"/>
      <c r="AF282" s="73"/>
      <c r="AG282" s="19"/>
      <c r="AH282" s="19"/>
      <c r="AI282" s="19"/>
      <c r="AJ282" s="19"/>
    </row>
    <row r="283" spans="1:36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75"/>
      <c r="P283" s="19"/>
      <c r="Q283" s="73"/>
      <c r="R283" s="74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76"/>
      <c r="AD283" s="19"/>
      <c r="AE283" s="19"/>
      <c r="AF283" s="73"/>
      <c r="AG283" s="19"/>
      <c r="AH283" s="19"/>
      <c r="AI283" s="19"/>
      <c r="AJ283" s="19"/>
    </row>
    <row r="284" spans="1:36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75"/>
      <c r="P284" s="19"/>
      <c r="Q284" s="73"/>
      <c r="R284" s="74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76"/>
      <c r="AD284" s="19"/>
      <c r="AE284" s="19"/>
      <c r="AF284" s="73"/>
      <c r="AG284" s="19"/>
      <c r="AH284" s="19"/>
      <c r="AI284" s="19"/>
      <c r="AJ284" s="19"/>
    </row>
    <row r="285" spans="1:36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75"/>
      <c r="P285" s="19"/>
      <c r="Q285" s="73"/>
      <c r="R285" s="74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76"/>
      <c r="AD285" s="19"/>
      <c r="AE285" s="19"/>
      <c r="AF285" s="73"/>
      <c r="AG285" s="19"/>
      <c r="AH285" s="19"/>
      <c r="AI285" s="19"/>
      <c r="AJ285" s="19"/>
    </row>
    <row r="286" spans="1:36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75"/>
      <c r="P286" s="19"/>
      <c r="Q286" s="73"/>
      <c r="R286" s="74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76"/>
      <c r="AD286" s="19"/>
      <c r="AE286" s="19"/>
      <c r="AF286" s="73"/>
      <c r="AG286" s="19"/>
      <c r="AH286" s="19"/>
      <c r="AI286" s="19"/>
      <c r="AJ286" s="19"/>
    </row>
    <row r="287" spans="1:36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75"/>
      <c r="P287" s="19"/>
      <c r="Q287" s="73"/>
      <c r="R287" s="74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76"/>
      <c r="AD287" s="19"/>
      <c r="AE287" s="19"/>
      <c r="AF287" s="73"/>
      <c r="AG287" s="19"/>
      <c r="AH287" s="19"/>
      <c r="AI287" s="19"/>
      <c r="AJ287" s="19"/>
    </row>
    <row r="288" spans="1:36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75"/>
      <c r="P288" s="19"/>
      <c r="Q288" s="73"/>
      <c r="R288" s="74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76"/>
      <c r="AD288" s="19"/>
      <c r="AE288" s="19"/>
      <c r="AF288" s="73"/>
      <c r="AG288" s="19"/>
      <c r="AH288" s="19"/>
      <c r="AI288" s="19"/>
      <c r="AJ288" s="19"/>
    </row>
    <row r="289" spans="1:36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75"/>
      <c r="P289" s="19"/>
      <c r="Q289" s="73"/>
      <c r="R289" s="74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76"/>
      <c r="AD289" s="19"/>
      <c r="AE289" s="19"/>
      <c r="AF289" s="73"/>
      <c r="AG289" s="19"/>
      <c r="AH289" s="19"/>
      <c r="AI289" s="19"/>
      <c r="AJ289" s="19"/>
    </row>
    <row r="290" spans="1:36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75"/>
      <c r="P290" s="19"/>
      <c r="Q290" s="73"/>
      <c r="R290" s="74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76"/>
      <c r="AD290" s="19"/>
      <c r="AE290" s="19"/>
      <c r="AF290" s="73"/>
      <c r="AG290" s="19"/>
      <c r="AH290" s="19"/>
      <c r="AI290" s="19"/>
      <c r="AJ290" s="19"/>
    </row>
    <row r="291" spans="1:36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75"/>
      <c r="P291" s="19"/>
      <c r="Q291" s="73"/>
      <c r="R291" s="74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76"/>
      <c r="AD291" s="19"/>
      <c r="AE291" s="19"/>
      <c r="AF291" s="73"/>
      <c r="AG291" s="19"/>
      <c r="AH291" s="19"/>
      <c r="AI291" s="19"/>
      <c r="AJ291" s="19"/>
    </row>
    <row r="292" spans="1:36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75"/>
      <c r="P292" s="19"/>
      <c r="Q292" s="73"/>
      <c r="R292" s="74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76"/>
      <c r="AD292" s="19"/>
      <c r="AE292" s="19"/>
      <c r="AF292" s="73"/>
      <c r="AG292" s="19"/>
      <c r="AH292" s="19"/>
      <c r="AI292" s="19"/>
      <c r="AJ292" s="19"/>
    </row>
    <row r="293" spans="1:36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75"/>
      <c r="P293" s="19"/>
      <c r="Q293" s="73"/>
      <c r="R293" s="74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76"/>
      <c r="AD293" s="19"/>
      <c r="AE293" s="19"/>
      <c r="AF293" s="73"/>
      <c r="AG293" s="19"/>
      <c r="AH293" s="19"/>
      <c r="AI293" s="19"/>
      <c r="AJ293" s="19"/>
    </row>
    <row r="294" spans="1:36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75"/>
      <c r="P294" s="19"/>
      <c r="Q294" s="73"/>
      <c r="R294" s="74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76"/>
      <c r="AD294" s="19"/>
      <c r="AE294" s="19"/>
      <c r="AF294" s="73"/>
      <c r="AG294" s="19"/>
      <c r="AH294" s="19"/>
      <c r="AI294" s="19"/>
      <c r="AJ294" s="19"/>
    </row>
    <row r="295" spans="1:36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75"/>
      <c r="P295" s="19"/>
      <c r="Q295" s="73"/>
      <c r="R295" s="74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76"/>
      <c r="AD295" s="19"/>
      <c r="AE295" s="19"/>
      <c r="AF295" s="73"/>
      <c r="AG295" s="19"/>
      <c r="AH295" s="19"/>
      <c r="AI295" s="19"/>
      <c r="AJ295" s="19"/>
    </row>
    <row r="296" spans="1:36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75"/>
      <c r="P296" s="19"/>
      <c r="Q296" s="73"/>
      <c r="R296" s="74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76"/>
      <c r="AD296" s="19"/>
      <c r="AE296" s="19"/>
      <c r="AF296" s="73"/>
      <c r="AG296" s="19"/>
      <c r="AH296" s="19"/>
      <c r="AI296" s="19"/>
      <c r="AJ296" s="19"/>
    </row>
    <row r="297" spans="1:36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75"/>
      <c r="P297" s="19"/>
      <c r="Q297" s="73"/>
      <c r="R297" s="74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76"/>
      <c r="AD297" s="19"/>
      <c r="AE297" s="19"/>
      <c r="AF297" s="73"/>
      <c r="AG297" s="19"/>
      <c r="AH297" s="19"/>
      <c r="AI297" s="19"/>
      <c r="AJ297" s="19"/>
    </row>
    <row r="298" spans="1:36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75"/>
      <c r="P298" s="19"/>
      <c r="Q298" s="73"/>
      <c r="R298" s="74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76"/>
      <c r="AD298" s="19"/>
      <c r="AE298" s="19"/>
      <c r="AF298" s="73"/>
      <c r="AG298" s="19"/>
      <c r="AH298" s="19"/>
      <c r="AI298" s="19"/>
      <c r="AJ298" s="19"/>
    </row>
    <row r="299" spans="1:36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75"/>
      <c r="P299" s="19"/>
      <c r="Q299" s="73"/>
      <c r="R299" s="74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76"/>
      <c r="AD299" s="19"/>
      <c r="AE299" s="19"/>
      <c r="AF299" s="73"/>
      <c r="AG299" s="19"/>
      <c r="AH299" s="19"/>
      <c r="AI299" s="19"/>
      <c r="AJ299" s="19"/>
    </row>
    <row r="300" spans="1:36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75"/>
      <c r="P300" s="19"/>
      <c r="Q300" s="73"/>
      <c r="R300" s="74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76"/>
      <c r="AD300" s="19"/>
      <c r="AE300" s="19"/>
      <c r="AF300" s="73"/>
      <c r="AG300" s="19"/>
      <c r="AH300" s="19"/>
      <c r="AI300" s="19"/>
      <c r="AJ300" s="19"/>
    </row>
    <row r="301" spans="1:36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75"/>
      <c r="P301" s="19"/>
      <c r="Q301" s="73"/>
      <c r="R301" s="74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76"/>
      <c r="AD301" s="19"/>
      <c r="AE301" s="19"/>
      <c r="AF301" s="73"/>
      <c r="AG301" s="19"/>
      <c r="AH301" s="19"/>
      <c r="AI301" s="19"/>
      <c r="AJ301" s="19"/>
    </row>
    <row r="302" spans="1:36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75"/>
      <c r="P302" s="19"/>
      <c r="Q302" s="73"/>
      <c r="R302" s="74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76"/>
      <c r="AD302" s="19"/>
      <c r="AE302" s="19"/>
      <c r="AF302" s="73"/>
      <c r="AG302" s="19"/>
      <c r="AH302" s="19"/>
      <c r="AI302" s="19"/>
      <c r="AJ302" s="19"/>
    </row>
    <row r="303" spans="1:36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75"/>
      <c r="P303" s="19"/>
      <c r="Q303" s="73"/>
      <c r="R303" s="74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76"/>
      <c r="AD303" s="19"/>
      <c r="AE303" s="19"/>
      <c r="AF303" s="73"/>
      <c r="AG303" s="19"/>
      <c r="AH303" s="19"/>
      <c r="AI303" s="19"/>
      <c r="AJ303" s="19"/>
    </row>
    <row r="304" spans="1:36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75"/>
      <c r="P304" s="19"/>
      <c r="Q304" s="73"/>
      <c r="R304" s="74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76"/>
      <c r="AD304" s="19"/>
      <c r="AE304" s="19"/>
      <c r="AF304" s="73"/>
      <c r="AG304" s="19"/>
      <c r="AH304" s="19"/>
      <c r="AI304" s="19"/>
      <c r="AJ304" s="19"/>
    </row>
    <row r="305" spans="1:36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75"/>
      <c r="P305" s="19"/>
      <c r="Q305" s="73"/>
      <c r="R305" s="74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76"/>
      <c r="AD305" s="19"/>
      <c r="AE305" s="19"/>
      <c r="AF305" s="73"/>
      <c r="AG305" s="19"/>
      <c r="AH305" s="19"/>
      <c r="AI305" s="19"/>
      <c r="AJ305" s="19"/>
    </row>
    <row r="306" spans="1:36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75"/>
      <c r="P306" s="19"/>
      <c r="Q306" s="73"/>
      <c r="R306" s="74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76"/>
      <c r="AD306" s="19"/>
      <c r="AE306" s="19"/>
      <c r="AF306" s="73"/>
      <c r="AG306" s="19"/>
      <c r="AH306" s="19"/>
      <c r="AI306" s="19"/>
      <c r="AJ306" s="19"/>
    </row>
    <row r="307" spans="1:36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75"/>
      <c r="P307" s="19"/>
      <c r="Q307" s="73"/>
      <c r="R307" s="74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76"/>
      <c r="AD307" s="19"/>
      <c r="AE307" s="19"/>
      <c r="AF307" s="73"/>
      <c r="AG307" s="19"/>
      <c r="AH307" s="19"/>
      <c r="AI307" s="19"/>
      <c r="AJ307" s="19"/>
    </row>
    <row r="308" spans="1:36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75"/>
      <c r="P308" s="19"/>
      <c r="Q308" s="73"/>
      <c r="R308" s="74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76"/>
      <c r="AD308" s="19"/>
      <c r="AE308" s="19"/>
      <c r="AF308" s="73"/>
      <c r="AG308" s="19"/>
      <c r="AH308" s="19"/>
      <c r="AI308" s="19"/>
      <c r="AJ308" s="19"/>
    </row>
    <row r="309" spans="1:36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75"/>
      <c r="P309" s="19"/>
      <c r="Q309" s="73"/>
      <c r="R309" s="74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76"/>
      <c r="AD309" s="19"/>
      <c r="AE309" s="19"/>
      <c r="AF309" s="73"/>
      <c r="AG309" s="19"/>
      <c r="AH309" s="19"/>
      <c r="AI309" s="19"/>
      <c r="AJ309" s="19"/>
    </row>
    <row r="310" spans="1:36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75"/>
      <c r="P310" s="19"/>
      <c r="Q310" s="73"/>
      <c r="R310" s="74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76"/>
      <c r="AD310" s="19"/>
      <c r="AE310" s="19"/>
      <c r="AF310" s="73"/>
      <c r="AG310" s="19"/>
      <c r="AH310" s="19"/>
      <c r="AI310" s="19"/>
      <c r="AJ310" s="19"/>
    </row>
    <row r="311" spans="1:36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75"/>
      <c r="P311" s="19"/>
      <c r="Q311" s="73"/>
      <c r="R311" s="74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76"/>
      <c r="AD311" s="19"/>
      <c r="AE311" s="19"/>
      <c r="AF311" s="73"/>
      <c r="AG311" s="19"/>
      <c r="AH311" s="19"/>
      <c r="AI311" s="19"/>
      <c r="AJ311" s="19"/>
    </row>
    <row r="312" spans="1:36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75"/>
      <c r="P312" s="19"/>
      <c r="Q312" s="73"/>
      <c r="R312" s="74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76"/>
      <c r="AD312" s="19"/>
      <c r="AE312" s="19"/>
      <c r="AF312" s="73"/>
      <c r="AG312" s="19"/>
      <c r="AH312" s="19"/>
      <c r="AI312" s="19"/>
      <c r="AJ312" s="19"/>
    </row>
    <row r="313" spans="1:36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75"/>
      <c r="P313" s="19"/>
      <c r="Q313" s="73"/>
      <c r="R313" s="74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76"/>
      <c r="AD313" s="19"/>
      <c r="AE313" s="19"/>
      <c r="AF313" s="73"/>
      <c r="AG313" s="19"/>
      <c r="AH313" s="19"/>
      <c r="AI313" s="19"/>
      <c r="AJ313" s="19"/>
    </row>
    <row r="314" spans="1:36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75"/>
      <c r="P314" s="19"/>
      <c r="Q314" s="73"/>
      <c r="R314" s="74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76"/>
      <c r="AD314" s="19"/>
      <c r="AE314" s="19"/>
      <c r="AF314" s="73"/>
      <c r="AG314" s="19"/>
      <c r="AH314" s="19"/>
      <c r="AI314" s="19"/>
      <c r="AJ314" s="19"/>
    </row>
    <row r="315" spans="1:36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75"/>
      <c r="P315" s="19"/>
      <c r="Q315" s="73"/>
      <c r="R315" s="74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76"/>
      <c r="AD315" s="19"/>
      <c r="AE315" s="19"/>
      <c r="AF315" s="73"/>
      <c r="AG315" s="19"/>
      <c r="AH315" s="19"/>
      <c r="AI315" s="19"/>
      <c r="AJ315" s="19"/>
    </row>
    <row r="316" spans="1:36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75"/>
      <c r="P316" s="19"/>
      <c r="Q316" s="73"/>
      <c r="R316" s="74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76"/>
      <c r="AD316" s="19"/>
      <c r="AE316" s="19"/>
      <c r="AF316" s="73"/>
      <c r="AG316" s="19"/>
      <c r="AH316" s="19"/>
      <c r="AI316" s="19"/>
      <c r="AJ316" s="19"/>
    </row>
    <row r="317" spans="1:36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75"/>
      <c r="P317" s="19"/>
      <c r="Q317" s="73"/>
      <c r="R317" s="74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76"/>
      <c r="AD317" s="19"/>
      <c r="AE317" s="19"/>
      <c r="AF317" s="73"/>
      <c r="AG317" s="19"/>
      <c r="AH317" s="19"/>
      <c r="AI317" s="19"/>
      <c r="AJ317" s="19"/>
    </row>
    <row r="318" spans="1:36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75"/>
      <c r="P318" s="19"/>
      <c r="Q318" s="73"/>
      <c r="R318" s="74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76"/>
      <c r="AD318" s="19"/>
      <c r="AE318" s="19"/>
      <c r="AF318" s="73"/>
      <c r="AG318" s="19"/>
      <c r="AH318" s="19"/>
      <c r="AI318" s="19"/>
      <c r="AJ318" s="19"/>
    </row>
    <row r="319" spans="1:36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75"/>
      <c r="P319" s="19"/>
      <c r="Q319" s="73"/>
      <c r="R319" s="74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76"/>
      <c r="AD319" s="19"/>
      <c r="AE319" s="19"/>
      <c r="AF319" s="73"/>
      <c r="AG319" s="19"/>
      <c r="AH319" s="19"/>
      <c r="AI319" s="19"/>
      <c r="AJ319" s="19"/>
    </row>
    <row r="320" spans="1:36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75"/>
      <c r="P320" s="19"/>
      <c r="Q320" s="73"/>
      <c r="R320" s="74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76"/>
      <c r="AD320" s="19"/>
      <c r="AE320" s="19"/>
      <c r="AF320" s="73"/>
      <c r="AG320" s="19"/>
      <c r="AH320" s="19"/>
      <c r="AI320" s="19"/>
      <c r="AJ320" s="19"/>
    </row>
    <row r="321" spans="1:36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75"/>
      <c r="P321" s="19"/>
      <c r="Q321" s="73"/>
      <c r="R321" s="74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76"/>
      <c r="AD321" s="19"/>
      <c r="AE321" s="19"/>
      <c r="AF321" s="73"/>
      <c r="AG321" s="19"/>
      <c r="AH321" s="19"/>
      <c r="AI321" s="19"/>
      <c r="AJ321" s="19"/>
    </row>
    <row r="322" spans="1:36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75"/>
      <c r="P322" s="19"/>
      <c r="Q322" s="73"/>
      <c r="R322" s="74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76"/>
      <c r="AD322" s="19"/>
      <c r="AE322" s="19"/>
      <c r="AF322" s="73"/>
      <c r="AG322" s="19"/>
      <c r="AH322" s="19"/>
      <c r="AI322" s="19"/>
      <c r="AJ322" s="19"/>
    </row>
    <row r="323" spans="1:36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75"/>
      <c r="P323" s="19"/>
      <c r="Q323" s="73"/>
      <c r="R323" s="74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76"/>
      <c r="AD323" s="19"/>
      <c r="AE323" s="19"/>
      <c r="AF323" s="73"/>
      <c r="AG323" s="19"/>
      <c r="AH323" s="19"/>
      <c r="AI323" s="19"/>
      <c r="AJ323" s="19"/>
    </row>
    <row r="324" spans="1:36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75"/>
      <c r="P324" s="19"/>
      <c r="Q324" s="73"/>
      <c r="R324" s="74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76"/>
      <c r="AD324" s="19"/>
      <c r="AE324" s="19"/>
      <c r="AF324" s="73"/>
      <c r="AG324" s="19"/>
      <c r="AH324" s="19"/>
      <c r="AI324" s="19"/>
      <c r="AJ324" s="19"/>
    </row>
    <row r="325" spans="1:36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75"/>
      <c r="P325" s="19"/>
      <c r="Q325" s="73"/>
      <c r="R325" s="74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76"/>
      <c r="AD325" s="19"/>
      <c r="AE325" s="19"/>
      <c r="AF325" s="73"/>
      <c r="AG325" s="19"/>
      <c r="AH325" s="19"/>
      <c r="AI325" s="19"/>
      <c r="AJ325" s="19"/>
    </row>
    <row r="326" spans="1:36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75"/>
      <c r="P326" s="19"/>
      <c r="Q326" s="73"/>
      <c r="R326" s="74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76"/>
      <c r="AD326" s="19"/>
      <c r="AE326" s="19"/>
      <c r="AF326" s="73"/>
      <c r="AG326" s="19"/>
      <c r="AH326" s="19"/>
      <c r="AI326" s="19"/>
      <c r="AJ326" s="19"/>
    </row>
    <row r="327" spans="1:36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75"/>
      <c r="P327" s="19"/>
      <c r="Q327" s="73"/>
      <c r="R327" s="74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76"/>
      <c r="AD327" s="19"/>
      <c r="AE327" s="19"/>
      <c r="AF327" s="73"/>
      <c r="AG327" s="19"/>
      <c r="AH327" s="19"/>
      <c r="AI327" s="19"/>
      <c r="AJ327" s="19"/>
    </row>
    <row r="328" spans="1:36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75"/>
      <c r="P328" s="19"/>
      <c r="Q328" s="73"/>
      <c r="R328" s="74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76"/>
      <c r="AD328" s="19"/>
      <c r="AE328" s="19"/>
      <c r="AF328" s="73"/>
      <c r="AG328" s="19"/>
      <c r="AH328" s="19"/>
      <c r="AI328" s="19"/>
      <c r="AJ328" s="19"/>
    </row>
    <row r="329" spans="1:36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75"/>
      <c r="P329" s="19"/>
      <c r="Q329" s="73"/>
      <c r="R329" s="74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76"/>
      <c r="AD329" s="19"/>
      <c r="AE329" s="19"/>
      <c r="AF329" s="73"/>
      <c r="AG329" s="19"/>
      <c r="AH329" s="19"/>
      <c r="AI329" s="19"/>
      <c r="AJ329" s="19"/>
    </row>
    <row r="330" spans="1:36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75"/>
      <c r="P330" s="19"/>
      <c r="Q330" s="73"/>
      <c r="R330" s="74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76"/>
      <c r="AD330" s="19"/>
      <c r="AE330" s="19"/>
      <c r="AF330" s="73"/>
      <c r="AG330" s="19"/>
      <c r="AH330" s="19"/>
      <c r="AI330" s="19"/>
      <c r="AJ330" s="19"/>
    </row>
    <row r="331" spans="1:36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75"/>
      <c r="P331" s="19"/>
      <c r="Q331" s="73"/>
      <c r="R331" s="74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76"/>
      <c r="AD331" s="19"/>
      <c r="AE331" s="19"/>
      <c r="AF331" s="73"/>
      <c r="AG331" s="19"/>
      <c r="AH331" s="19"/>
      <c r="AI331" s="19"/>
      <c r="AJ331" s="19"/>
    </row>
    <row r="332" spans="1:36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75"/>
      <c r="P332" s="19"/>
      <c r="Q332" s="73"/>
      <c r="R332" s="74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76"/>
      <c r="AD332" s="19"/>
      <c r="AE332" s="19"/>
      <c r="AF332" s="73"/>
      <c r="AG332" s="19"/>
      <c r="AH332" s="19"/>
      <c r="AI332" s="19"/>
      <c r="AJ332" s="19"/>
    </row>
    <row r="333" spans="1:36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75"/>
      <c r="P333" s="19"/>
      <c r="Q333" s="73"/>
      <c r="R333" s="74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76"/>
      <c r="AD333" s="19"/>
      <c r="AE333" s="19"/>
      <c r="AF333" s="73"/>
      <c r="AG333" s="19"/>
      <c r="AH333" s="19"/>
      <c r="AI333" s="19"/>
      <c r="AJ333" s="19"/>
    </row>
    <row r="334" spans="1:36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75"/>
      <c r="P334" s="19"/>
      <c r="Q334" s="73"/>
      <c r="R334" s="74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76"/>
      <c r="AD334" s="19"/>
      <c r="AE334" s="19"/>
      <c r="AF334" s="73"/>
      <c r="AG334" s="19"/>
      <c r="AH334" s="19"/>
      <c r="AI334" s="19"/>
      <c r="AJ334" s="19"/>
    </row>
    <row r="335" spans="1:36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75"/>
      <c r="P335" s="19"/>
      <c r="Q335" s="73"/>
      <c r="R335" s="74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76"/>
      <c r="AD335" s="19"/>
      <c r="AE335" s="19"/>
      <c r="AF335" s="73"/>
      <c r="AG335" s="19"/>
      <c r="AH335" s="19"/>
      <c r="AI335" s="19"/>
      <c r="AJ335" s="19"/>
    </row>
    <row r="336" spans="1:36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75"/>
      <c r="P336" s="19"/>
      <c r="Q336" s="73"/>
      <c r="R336" s="74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76"/>
      <c r="AD336" s="19"/>
      <c r="AE336" s="19"/>
      <c r="AF336" s="73"/>
      <c r="AG336" s="19"/>
      <c r="AH336" s="19"/>
      <c r="AI336" s="19"/>
      <c r="AJ336" s="19"/>
    </row>
    <row r="337" spans="1:36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75"/>
      <c r="P337" s="19"/>
      <c r="Q337" s="73"/>
      <c r="R337" s="74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76"/>
      <c r="AD337" s="19"/>
      <c r="AE337" s="19"/>
      <c r="AF337" s="73"/>
      <c r="AG337" s="19"/>
      <c r="AH337" s="19"/>
      <c r="AI337" s="19"/>
      <c r="AJ337" s="19"/>
    </row>
    <row r="338" spans="1:36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75"/>
      <c r="P338" s="19"/>
      <c r="Q338" s="73"/>
      <c r="R338" s="74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76"/>
      <c r="AD338" s="19"/>
      <c r="AE338" s="19"/>
      <c r="AF338" s="73"/>
      <c r="AG338" s="19"/>
      <c r="AH338" s="19"/>
      <c r="AI338" s="19"/>
      <c r="AJ338" s="19"/>
    </row>
    <row r="339" spans="1:36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75"/>
      <c r="P339" s="19"/>
      <c r="Q339" s="73"/>
      <c r="R339" s="74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76"/>
      <c r="AD339" s="19"/>
      <c r="AE339" s="19"/>
      <c r="AF339" s="73"/>
      <c r="AG339" s="19"/>
      <c r="AH339" s="19"/>
      <c r="AI339" s="19"/>
      <c r="AJ339" s="19"/>
    </row>
    <row r="340" spans="1:36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75"/>
      <c r="P340" s="19"/>
      <c r="Q340" s="73"/>
      <c r="R340" s="74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76"/>
      <c r="AD340" s="19"/>
      <c r="AE340" s="19"/>
      <c r="AF340" s="73"/>
    </row>
    <row r="341" spans="1:36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75"/>
      <c r="P341" s="19"/>
      <c r="Q341" s="73"/>
      <c r="R341" s="74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76"/>
      <c r="AD341" s="19"/>
      <c r="AE341" s="19"/>
      <c r="AF341" s="73"/>
    </row>
    <row r="342" spans="1:36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75"/>
      <c r="P342" s="19"/>
      <c r="Q342" s="73"/>
      <c r="R342" s="74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76"/>
      <c r="AD342" s="19"/>
      <c r="AE342" s="19"/>
      <c r="AF342" s="73"/>
    </row>
    <row r="343" spans="1:36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75"/>
      <c r="P343" s="19"/>
      <c r="Q343" s="73"/>
      <c r="R343" s="74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76"/>
      <c r="AD343" s="19"/>
      <c r="AE343" s="19"/>
      <c r="AF343" s="73"/>
    </row>
    <row r="344" spans="1:36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75"/>
      <c r="P344" s="19"/>
      <c r="Q344" s="73"/>
      <c r="R344" s="74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76"/>
      <c r="AD344" s="19"/>
      <c r="AE344" s="19"/>
      <c r="AF344" s="73"/>
    </row>
    <row r="345" spans="1:36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75"/>
      <c r="P345" s="19"/>
      <c r="Q345" s="73"/>
      <c r="R345" s="74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76"/>
      <c r="AD345" s="19"/>
      <c r="AE345" s="19"/>
      <c r="AF345" s="73"/>
    </row>
    <row r="346" spans="1:36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75"/>
      <c r="P346" s="19"/>
      <c r="Q346" s="73"/>
      <c r="R346" s="74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76"/>
      <c r="AD346" s="19"/>
      <c r="AE346" s="19"/>
      <c r="AF346" s="73"/>
    </row>
    <row r="347" spans="1:36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75"/>
      <c r="P347" s="19"/>
      <c r="Q347" s="73"/>
      <c r="R347" s="74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76"/>
      <c r="AD347" s="19"/>
      <c r="AE347" s="19"/>
      <c r="AF347" s="73"/>
    </row>
    <row r="348" spans="1:36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75"/>
      <c r="P348" s="19"/>
      <c r="Q348" s="73"/>
      <c r="R348" s="74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76"/>
      <c r="AD348" s="19"/>
      <c r="AE348" s="19"/>
      <c r="AF348" s="73"/>
    </row>
    <row r="349" spans="1:36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75"/>
      <c r="P349" s="19"/>
      <c r="Q349" s="73"/>
      <c r="R349" s="74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76"/>
      <c r="AD349" s="19"/>
      <c r="AE349" s="19"/>
      <c r="AF349" s="73"/>
    </row>
    <row r="350" spans="1:36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75"/>
      <c r="P350" s="19"/>
      <c r="Q350" s="73"/>
      <c r="R350" s="74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76"/>
      <c r="AD350" s="19"/>
      <c r="AE350" s="19"/>
      <c r="AF350" s="73"/>
    </row>
    <row r="351" spans="1:36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75"/>
      <c r="P351" s="19"/>
      <c r="Q351" s="73"/>
      <c r="R351" s="74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76"/>
      <c r="AD351" s="19"/>
      <c r="AE351" s="19"/>
      <c r="AF351" s="73"/>
    </row>
    <row r="352" spans="1:36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75"/>
      <c r="P352" s="19"/>
      <c r="Q352" s="73"/>
      <c r="R352" s="74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76"/>
      <c r="AD352" s="19"/>
      <c r="AE352" s="19"/>
      <c r="AF352" s="73"/>
    </row>
    <row r="353" spans="1:32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75"/>
      <c r="P353" s="19"/>
      <c r="Q353" s="73"/>
      <c r="R353" s="74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76"/>
      <c r="AD353" s="19"/>
      <c r="AE353" s="19"/>
      <c r="AF353" s="73"/>
    </row>
    <row r="354" spans="1:32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75"/>
      <c r="P354" s="19"/>
      <c r="Q354" s="73"/>
      <c r="R354" s="74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76"/>
      <c r="AD354" s="19"/>
      <c r="AE354" s="19"/>
      <c r="AF354" s="73"/>
    </row>
    <row r="355" spans="1:32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75"/>
      <c r="P355" s="19"/>
      <c r="Q355" s="73"/>
      <c r="R355" s="74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76"/>
      <c r="AD355" s="19"/>
      <c r="AE355" s="19"/>
      <c r="AF355" s="73"/>
    </row>
    <row r="356" spans="1:32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75"/>
      <c r="P356" s="19"/>
      <c r="Q356" s="73"/>
      <c r="R356" s="74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76"/>
      <c r="AD356" s="19"/>
      <c r="AE356" s="19"/>
      <c r="AF356" s="73"/>
    </row>
    <row r="357" spans="1:32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75"/>
      <c r="P357" s="19"/>
      <c r="Q357" s="73"/>
      <c r="R357" s="74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76"/>
      <c r="AD357" s="19"/>
      <c r="AE357" s="19"/>
      <c r="AF357" s="73"/>
    </row>
    <row r="358" spans="1:32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75"/>
      <c r="P358" s="19"/>
      <c r="Q358" s="73"/>
      <c r="R358" s="74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76"/>
      <c r="AD358" s="19"/>
      <c r="AE358" s="19"/>
      <c r="AF358" s="73"/>
    </row>
    <row r="359" spans="1:32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75"/>
      <c r="P359" s="19"/>
      <c r="Q359" s="73"/>
      <c r="R359" s="74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76"/>
      <c r="AD359" s="19"/>
      <c r="AE359" s="19"/>
      <c r="AF359" s="73"/>
    </row>
    <row r="360" spans="1:32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75"/>
      <c r="P360" s="19"/>
      <c r="Q360" s="73"/>
      <c r="R360" s="74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76"/>
      <c r="AD360" s="19"/>
      <c r="AE360" s="19"/>
      <c r="AF360" s="73"/>
    </row>
    <row r="361" spans="1:32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75"/>
      <c r="P361" s="19"/>
      <c r="Q361" s="73"/>
      <c r="R361" s="74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76"/>
      <c r="AD361" s="19"/>
      <c r="AE361" s="19"/>
      <c r="AF361" s="73"/>
    </row>
    <row r="362" spans="1:32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75"/>
      <c r="P362" s="19"/>
      <c r="Q362" s="73"/>
      <c r="R362" s="74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76"/>
      <c r="AD362" s="19"/>
      <c r="AE362" s="19"/>
      <c r="AF362" s="73"/>
    </row>
    <row r="363" spans="1:32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75"/>
      <c r="P363" s="19"/>
      <c r="Q363" s="73"/>
      <c r="R363" s="74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76"/>
      <c r="AD363" s="19"/>
      <c r="AE363" s="19"/>
      <c r="AF363" s="73"/>
    </row>
    <row r="364" spans="1:32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75"/>
      <c r="P364" s="19"/>
      <c r="Q364" s="73"/>
      <c r="R364" s="74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76"/>
      <c r="AD364" s="19"/>
      <c r="AE364" s="19"/>
      <c r="AF364" s="73"/>
    </row>
    <row r="365" spans="1:32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75"/>
      <c r="P365" s="19"/>
      <c r="Q365" s="73"/>
      <c r="R365" s="74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76"/>
      <c r="AD365" s="19"/>
      <c r="AE365" s="19"/>
      <c r="AF365" s="73"/>
    </row>
    <row r="366" spans="1:32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75"/>
      <c r="P366" s="19"/>
      <c r="Q366" s="73"/>
      <c r="R366" s="74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76"/>
      <c r="AD366" s="19"/>
      <c r="AE366" s="19"/>
      <c r="AF366" s="73"/>
    </row>
    <row r="367" spans="1:32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75"/>
      <c r="P367" s="19"/>
      <c r="Q367" s="73"/>
      <c r="R367" s="74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76"/>
      <c r="AD367" s="19"/>
      <c r="AE367" s="19"/>
      <c r="AF367" s="73"/>
    </row>
    <row r="368" spans="1:32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75"/>
      <c r="P368" s="19"/>
      <c r="Q368" s="73"/>
      <c r="R368" s="74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76"/>
      <c r="AD368" s="19"/>
      <c r="AE368" s="19"/>
      <c r="AF368" s="73"/>
    </row>
    <row r="369" spans="1:32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75"/>
      <c r="P369" s="19"/>
      <c r="Q369" s="73"/>
      <c r="R369" s="74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76"/>
      <c r="AD369" s="19"/>
      <c r="AE369" s="19"/>
      <c r="AF369" s="73"/>
    </row>
    <row r="370" spans="1:32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75"/>
      <c r="P370" s="19"/>
      <c r="Q370" s="73"/>
      <c r="R370" s="74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76"/>
      <c r="AD370" s="19"/>
      <c r="AE370" s="19"/>
      <c r="AF370" s="73"/>
    </row>
    <row r="371" spans="1:32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75"/>
      <c r="P371" s="19"/>
      <c r="Q371" s="73"/>
      <c r="R371" s="74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76"/>
      <c r="AD371" s="19"/>
      <c r="AE371" s="19"/>
      <c r="AF371" s="73"/>
    </row>
    <row r="372" spans="1:32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75"/>
      <c r="P372" s="19"/>
      <c r="Q372" s="73"/>
      <c r="R372" s="74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76"/>
      <c r="AD372" s="19"/>
      <c r="AE372" s="19"/>
      <c r="AF372" s="73"/>
    </row>
    <row r="373" spans="1:32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75"/>
      <c r="P373" s="19"/>
      <c r="Q373" s="73"/>
      <c r="R373" s="74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76"/>
      <c r="AD373" s="19"/>
      <c r="AE373" s="19"/>
      <c r="AF373" s="73"/>
    </row>
    <row r="374" spans="1:32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75"/>
      <c r="P374" s="19"/>
      <c r="Q374" s="73"/>
      <c r="R374" s="74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76"/>
      <c r="AD374" s="19"/>
      <c r="AE374" s="19"/>
      <c r="AF374" s="73"/>
    </row>
    <row r="375" spans="1:32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75"/>
      <c r="P375" s="19"/>
      <c r="Q375" s="73"/>
      <c r="R375" s="74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76"/>
      <c r="AD375" s="19"/>
      <c r="AE375" s="19"/>
      <c r="AF375" s="73"/>
    </row>
    <row r="376" spans="1:32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75"/>
      <c r="P376" s="19"/>
      <c r="Q376" s="73"/>
      <c r="R376" s="74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76"/>
      <c r="AD376" s="19"/>
      <c r="AE376" s="19"/>
      <c r="AF376" s="73"/>
    </row>
    <row r="377" spans="1:32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75"/>
      <c r="P377" s="19"/>
      <c r="Q377" s="73"/>
      <c r="R377" s="74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76"/>
      <c r="AD377" s="19"/>
      <c r="AE377" s="19"/>
      <c r="AF377" s="73"/>
    </row>
    <row r="378" spans="1:32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75"/>
      <c r="P378" s="19"/>
      <c r="Q378" s="73"/>
      <c r="R378" s="74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76"/>
      <c r="AD378" s="19"/>
      <c r="AE378" s="19"/>
      <c r="AF378" s="73"/>
    </row>
    <row r="379" spans="1:32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75"/>
      <c r="P379" s="19"/>
      <c r="Q379" s="73"/>
      <c r="R379" s="74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76"/>
      <c r="AD379" s="19"/>
      <c r="AE379" s="19"/>
      <c r="AF379" s="73"/>
    </row>
    <row r="380" spans="1:32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75"/>
      <c r="P380" s="19"/>
      <c r="Q380" s="73"/>
      <c r="R380" s="74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76"/>
      <c r="AD380" s="19"/>
      <c r="AE380" s="19"/>
      <c r="AF380" s="73"/>
    </row>
    <row r="381" spans="1:32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75"/>
      <c r="P381" s="19"/>
      <c r="Q381" s="73"/>
      <c r="R381" s="74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76"/>
      <c r="AD381" s="19"/>
      <c r="AE381" s="19"/>
      <c r="AF381" s="73"/>
    </row>
    <row r="382" spans="1:32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75"/>
      <c r="P382" s="19"/>
      <c r="Q382" s="73"/>
      <c r="R382" s="74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76"/>
      <c r="AD382" s="19"/>
      <c r="AE382" s="19"/>
      <c r="AF382" s="73"/>
    </row>
    <row r="383" spans="1:32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75"/>
      <c r="P383" s="19"/>
      <c r="Q383" s="73"/>
      <c r="R383" s="74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76"/>
      <c r="AD383" s="19"/>
      <c r="AE383" s="19"/>
      <c r="AF383" s="73"/>
    </row>
    <row r="384" spans="1:32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75"/>
      <c r="P384" s="19"/>
      <c r="Q384" s="73"/>
      <c r="R384" s="74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76"/>
      <c r="AD384" s="19"/>
      <c r="AE384" s="19"/>
      <c r="AF384" s="73"/>
    </row>
    <row r="385" spans="1:32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75"/>
      <c r="P385" s="19"/>
      <c r="Q385" s="73"/>
      <c r="R385" s="74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76"/>
      <c r="AD385" s="19"/>
      <c r="AE385" s="19"/>
      <c r="AF385" s="73"/>
    </row>
    <row r="386" spans="1:32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75"/>
      <c r="P386" s="19"/>
      <c r="Q386" s="73"/>
      <c r="R386" s="74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76"/>
      <c r="AD386" s="19"/>
      <c r="AE386" s="19"/>
      <c r="AF386" s="73"/>
    </row>
    <row r="387" spans="1:32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75"/>
      <c r="P387" s="19"/>
      <c r="Q387" s="73"/>
      <c r="R387" s="74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76"/>
      <c r="AD387" s="19"/>
      <c r="AE387" s="19"/>
      <c r="AF387" s="73"/>
    </row>
    <row r="388" spans="1:32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75"/>
      <c r="P388" s="19"/>
      <c r="Q388" s="73"/>
      <c r="R388" s="74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76"/>
      <c r="AD388" s="19"/>
      <c r="AE388" s="19"/>
      <c r="AF388" s="73"/>
    </row>
    <row r="389" spans="1:32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75"/>
      <c r="P389" s="19"/>
      <c r="Q389" s="73"/>
      <c r="R389" s="74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76"/>
      <c r="AD389" s="19"/>
      <c r="AE389" s="19"/>
      <c r="AF389" s="73"/>
    </row>
    <row r="390" spans="1:32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75"/>
      <c r="P390" s="19"/>
      <c r="Q390" s="73"/>
      <c r="R390" s="74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76"/>
      <c r="AD390" s="19"/>
      <c r="AE390" s="19"/>
      <c r="AF390" s="73"/>
    </row>
    <row r="391" spans="1:32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75"/>
      <c r="P391" s="19"/>
      <c r="Q391" s="73"/>
      <c r="R391" s="74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76"/>
      <c r="AD391" s="19"/>
      <c r="AE391" s="19"/>
      <c r="AF391" s="73"/>
    </row>
    <row r="392" spans="1:32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75"/>
      <c r="P392" s="19"/>
      <c r="Q392" s="73"/>
      <c r="R392" s="74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76"/>
      <c r="AD392" s="19"/>
      <c r="AE392" s="19"/>
      <c r="AF392" s="73"/>
    </row>
    <row r="393" spans="1:32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75"/>
      <c r="P393" s="19"/>
      <c r="Q393" s="73"/>
      <c r="R393" s="74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76"/>
      <c r="AD393" s="19"/>
      <c r="AE393" s="19"/>
      <c r="AF393" s="73"/>
    </row>
    <row r="394" spans="1:32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75"/>
      <c r="P394" s="19"/>
      <c r="Q394" s="73"/>
      <c r="R394" s="74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76"/>
      <c r="AD394" s="19"/>
      <c r="AE394" s="19"/>
      <c r="AF394" s="73"/>
    </row>
    <row r="395" spans="1:32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75"/>
      <c r="P395" s="19"/>
      <c r="Q395" s="73"/>
      <c r="R395" s="74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76"/>
      <c r="AD395" s="19"/>
      <c r="AE395" s="19"/>
      <c r="AF395" s="73"/>
    </row>
    <row r="396" spans="1:32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75"/>
      <c r="P396" s="19"/>
      <c r="Q396" s="73"/>
      <c r="R396" s="74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76"/>
      <c r="AD396" s="19"/>
      <c r="AE396" s="19"/>
      <c r="AF396" s="73"/>
    </row>
    <row r="397" spans="1:32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75"/>
      <c r="P397" s="19"/>
      <c r="Q397" s="73"/>
      <c r="R397" s="74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76"/>
      <c r="AD397" s="19"/>
      <c r="AE397" s="19"/>
      <c r="AF397" s="73"/>
    </row>
    <row r="398" spans="1:32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75"/>
      <c r="P398" s="19"/>
      <c r="Q398" s="73"/>
      <c r="R398" s="74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76"/>
      <c r="AD398" s="19"/>
      <c r="AE398" s="19"/>
      <c r="AF398" s="73"/>
    </row>
    <row r="399" spans="1:32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75"/>
      <c r="P399" s="19"/>
      <c r="Q399" s="73"/>
      <c r="R399" s="74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76"/>
      <c r="AD399" s="19"/>
      <c r="AE399" s="19"/>
      <c r="AF399" s="73"/>
    </row>
    <row r="400" spans="1:32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75"/>
      <c r="P400" s="19"/>
      <c r="Q400" s="73"/>
      <c r="R400" s="74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76"/>
      <c r="AD400" s="19"/>
      <c r="AE400" s="19"/>
      <c r="AF400" s="73"/>
    </row>
    <row r="401" spans="1:32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75"/>
      <c r="P401" s="19"/>
      <c r="Q401" s="73"/>
      <c r="R401" s="74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76"/>
      <c r="AD401" s="19"/>
      <c r="AE401" s="19"/>
      <c r="AF401" s="73"/>
    </row>
    <row r="402" spans="1:32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75"/>
      <c r="P402" s="19"/>
      <c r="Q402" s="73"/>
      <c r="R402" s="74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76"/>
      <c r="AD402" s="19"/>
      <c r="AE402" s="19"/>
      <c r="AF402" s="73"/>
    </row>
    <row r="403" spans="1:32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75"/>
      <c r="P403" s="19"/>
      <c r="Q403" s="73"/>
      <c r="R403" s="74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76"/>
      <c r="AD403" s="19"/>
      <c r="AE403" s="19"/>
      <c r="AF403" s="73"/>
    </row>
    <row r="404" spans="1:32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75"/>
    </row>
  </sheetData>
  <printOptions horizontalCentered="1" gridLinesSet="0"/>
  <pageMargins left="0.39370078740157483" right="0.39370078740157483" top="0" bottom="0" header="0" footer="0"/>
  <pageSetup paperSize="9" scale="88" orientation="landscape" horizontalDpi="300" verticalDpi="300" r:id="rId1"/>
  <headerFooter scaleWithDoc="0" alignWithMargins="0">
    <oddFooter xml:space="preserve">&amp;R&amp;"Arial Tur,Normal"      .                             </oddFooter>
  </headerFooter>
  <rowBreaks count="2" manualBreakCount="2">
    <brk id="42" max="14" man="1"/>
    <brk id="9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1.cetvel-2018 YILI</vt:lpstr>
      <vt:lpstr>'1.cetvel-2018 YILI'!Yazdırma_Alanı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2018-04-03T10:37:02Z</dcterms:created>
  <dcterms:modified xsi:type="dcterms:W3CDTF">2018-04-03T10:44:10Z</dcterms:modified>
</cp:coreProperties>
</file>